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" yWindow="-90" windowWidth="15480" windowHeight="4950" tabRatio="874"/>
  </bookViews>
  <sheets>
    <sheet name="Sales Forecast" sheetId="18" r:id="rId1"/>
    <sheet name="Cash Flow" sheetId="1" r:id="rId2"/>
    <sheet name="Purchases List" sheetId="17" r:id="rId3"/>
    <sheet name="Payroll" sheetId="12" r:id="rId4"/>
    <sheet name="Marketing Plan" sheetId="16" r:id="rId5"/>
    <sheet name="Income Statement" sheetId="7" r:id="rId6"/>
    <sheet name="Balance Sheet" sheetId="5" r:id="rId7"/>
    <sheet name="Amortization" sheetId="2" r:id="rId8"/>
  </sheets>
  <externalReferences>
    <externalReference r:id="rId9"/>
  </externalReferences>
  <definedNames>
    <definedName name="_Order1" hidden="1">0</definedName>
    <definedName name="_Toc288727599" localSheetId="2">'Purchases List'!$A$1</definedName>
    <definedName name="Base_Data_Input_Page" localSheetId="2">#REF!</definedName>
    <definedName name="Base_Data_Input_Page">#REF!</definedName>
    <definedName name="Benefits_Realized" localSheetId="2">#REF!</definedName>
    <definedName name="Benefits_Realized">#REF!</definedName>
    <definedName name="Cash___ROI_Statement" localSheetId="2">#REF!</definedName>
    <definedName name="Cash___ROI_Statement">#REF!</definedName>
    <definedName name="COGS" localSheetId="6">'[1]Income Statement'!$H$18</definedName>
    <definedName name="COGS" localSheetId="5">'Income Statement'!$E$13</definedName>
    <definedName name="COGS" localSheetId="2">#REF!</definedName>
    <definedName name="COGS">#REF!</definedName>
    <definedName name="Compensation_Revenue" localSheetId="2">#REF!</definedName>
    <definedName name="Compensation_Revenue">#REF!</definedName>
    <definedName name="Cost_of_Vacancy_of_Sales_and_Service_Employees" localSheetId="2">#REF!</definedName>
    <definedName name="Cost_of_Vacancy_of_Sales_and_Service_Employees">#REF!</definedName>
    <definedName name="DATA_01" localSheetId="5" hidden="1">'Income Statement'!#REF!</definedName>
    <definedName name="DATA_01" localSheetId="2" hidden="1">#REF!</definedName>
    <definedName name="DATA_01" hidden="1">#REF!</definedName>
    <definedName name="DATA_02" localSheetId="5" hidden="1">'Income Statement'!$E$5:$E$6</definedName>
    <definedName name="DATA_02" localSheetId="2" hidden="1">#REF!</definedName>
    <definedName name="DATA_02" hidden="1">#REF!</definedName>
    <definedName name="DATA_03" localSheetId="6" hidden="1">'[1]Income Statement'!#REF!</definedName>
    <definedName name="DATA_03" localSheetId="5" hidden="1">'Income Statement'!#REF!</definedName>
    <definedName name="DATA_03" localSheetId="2" hidden="1">#REF!</definedName>
    <definedName name="DATA_03" hidden="1">#REF!</definedName>
    <definedName name="DATA_04" localSheetId="5" hidden="1">'Income Statement'!$E$10:$E$10</definedName>
    <definedName name="DATA_04" localSheetId="2" hidden="1">#REF!</definedName>
    <definedName name="DATA_04" hidden="1">#REF!</definedName>
    <definedName name="DATA_05" localSheetId="5" hidden="1">'Income Statement'!$C$10</definedName>
    <definedName name="DATA_05" localSheetId="2" hidden="1">#REF!</definedName>
    <definedName name="DATA_05" hidden="1">#REF!</definedName>
    <definedName name="DATA_06" localSheetId="5" hidden="1">'Income Statement'!$E$18:$E$50</definedName>
    <definedName name="DATA_06" localSheetId="2" hidden="1">#REF!</definedName>
    <definedName name="DATA_06" hidden="1">#REF!</definedName>
    <definedName name="DATA_07" localSheetId="6" hidden="1">'[1]Income Statement'!#REF!</definedName>
    <definedName name="DATA_07" localSheetId="5" hidden="1">'Income Statement'!#REF!</definedName>
    <definedName name="DATA_07" localSheetId="2" hidden="1">#REF!</definedName>
    <definedName name="DATA_07" hidden="1">#REF!</definedName>
    <definedName name="DATA_08" localSheetId="5" hidden="1">'Income Statement'!#REF!</definedName>
    <definedName name="DATA_08" localSheetId="2" hidden="1">#REF!</definedName>
    <definedName name="DATA_08" hidden="1">#REF!</definedName>
    <definedName name="Direct_Savings_from_ASP_strategy" localSheetId="2">#REF!</definedName>
    <definedName name="Direct_Savings_from_ASP_strategy">#REF!</definedName>
    <definedName name="Discounted_Cash_Flow" localSheetId="2">#REF!</definedName>
    <definedName name="Discounted_Cash_Flow">#REF!</definedName>
    <definedName name="Do_you_wish_to_include_timeliness_and_adequacy_calculation?" localSheetId="2">#REF!</definedName>
    <definedName name="Do_you_wish_to_include_timeliness_and_adequacy_calculation?">#REF!</definedName>
    <definedName name="Enter_number" localSheetId="2">#REF!</definedName>
    <definedName name="Enter_number">#REF!</definedName>
    <definedName name="External_Time_to_Start__Total" localSheetId="2">#REF!</definedName>
    <definedName name="External_Time_to_Start__Total">#REF!</definedName>
    <definedName name="Gross_Profit" localSheetId="6">'[1]Income Statement'!$H$20</definedName>
    <definedName name="Gross_Profit" localSheetId="5">'Income Statement'!$E$14</definedName>
    <definedName name="Gross_Profit" localSheetId="2">#REF!</definedName>
    <definedName name="Gross_Profit">#REF!</definedName>
    <definedName name="Human_Capital_Income_Statement" localSheetId="2">#REF!</definedName>
    <definedName name="Human_Capital_Income_Statement">#REF!</definedName>
    <definedName name="Human_Capital_Return_On_Investment" localSheetId="2">#REF!</definedName>
    <definedName name="Human_Capital_Return_On_Investment">#REF!</definedName>
    <definedName name="Intangible_Benefits_Summary" localSheetId="2">#REF!</definedName>
    <definedName name="Intangible_Benefits_Summary">#REF!</definedName>
    <definedName name="IntroPrintArea" localSheetId="2" hidden="1">#REF!</definedName>
    <definedName name="IntroPrintArea" hidden="1">#REF!</definedName>
    <definedName name="Inventory_Avail" localSheetId="6">'[1]Income Statement'!$G$16</definedName>
    <definedName name="Inventory_Avail" localSheetId="5">'Income Statement'!$E$10</definedName>
    <definedName name="Inventory_Avail" localSheetId="2">#REF!</definedName>
    <definedName name="Inventory_Avail">#REF!</definedName>
    <definedName name="Look1Area" localSheetId="2">#REF!</definedName>
    <definedName name="Look1Area">#REF!</definedName>
    <definedName name="Look2Area" localSheetId="2">#REF!</definedName>
    <definedName name="Look2Area">#REF!</definedName>
    <definedName name="Look3Area" localSheetId="2">#REF!</definedName>
    <definedName name="Look3Area">#REF!</definedName>
    <definedName name="Look4Area" localSheetId="2">#REF!</definedName>
    <definedName name="Look4Area">#REF!</definedName>
    <definedName name="Look5Area" localSheetId="2">#REF!</definedName>
    <definedName name="Look5Area">#REF!</definedName>
    <definedName name="Net_Income" localSheetId="5">'Income Statement'!#REF!</definedName>
    <definedName name="Net_Income" localSheetId="2">#REF!</definedName>
    <definedName name="Net_Income">#REF!</definedName>
    <definedName name="Net_Sales" localSheetId="6">'[1]Income Statement'!$H$8</definedName>
    <definedName name="Net_Sales" localSheetId="5">'Income Statement'!$E$7</definedName>
    <definedName name="Net_Sales" localSheetId="2">#REF!</definedName>
    <definedName name="Net_Sales">#REF!</definedName>
    <definedName name="NPV" localSheetId="2">#REF!</definedName>
    <definedName name="NPV">#REF!</definedName>
    <definedName name="Op_Income" localSheetId="6">'[1]Income Statement'!$H$51</definedName>
    <definedName name="Op_Income" localSheetId="5">'Income Statement'!$E$53</definedName>
    <definedName name="Op_Income" localSheetId="2">#REF!</definedName>
    <definedName name="Op_Income">#REF!</definedName>
    <definedName name="Operating_Expense_Factor" localSheetId="2">#REF!</definedName>
    <definedName name="Operating_Expense_Factor">#REF!</definedName>
    <definedName name="Operating_Income" localSheetId="5">'Income Statement'!$E$53</definedName>
    <definedName name="Operating_Income" localSheetId="2">#REF!</definedName>
    <definedName name="Operating_Income">#REF!</definedName>
    <definedName name="Other_Income" localSheetId="6">'[1]Income Statement'!$H$56</definedName>
    <definedName name="Other_Income" localSheetId="5">'Income Statement'!#REF!</definedName>
    <definedName name="Other_Income" localSheetId="2">#REF!</definedName>
    <definedName name="Other_Income">#REF!</definedName>
    <definedName name="Payback__years" localSheetId="2">#REF!</definedName>
    <definedName name="Payback__years">#REF!</definedName>
    <definedName name="_xlnm.Print_Area" localSheetId="6">'Balance Sheet'!$A$2:$D$26</definedName>
    <definedName name="_xlnm.Print_Area" localSheetId="5">'Income Statement'!$B$2:$F$54</definedName>
    <definedName name="Reduce_Turnover_of_Top_Performers" localSheetId="2">#REF!</definedName>
    <definedName name="Reduce_Turnover_of_Top_Performers">#REF!</definedName>
    <definedName name="Reduce_Turnover_Timely_Compensation_Review_Increase_Utilization" localSheetId="2">#REF!</definedName>
    <definedName name="Reduce_Turnover_Timely_Compensation_Review_Increase_Utilization">#REF!</definedName>
    <definedName name="ROI" localSheetId="2">#REF!</definedName>
    <definedName name="ROI">#REF!</definedName>
    <definedName name="Separation_Rate" localSheetId="2">#REF!</definedName>
    <definedName name="Separation_Rate">#REF!</definedName>
    <definedName name="Shorten_Compensation_Planning_Cycle_time_for_Compensation_Group" localSheetId="2">#REF!</definedName>
    <definedName name="Shorten_Compensation_Planning_Cycle_time_for_Compensation_Group">#REF!</definedName>
    <definedName name="TemplatePrintArea" localSheetId="5">'Income Statement'!$B$2:$F$54</definedName>
    <definedName name="TemplatePrintArea" localSheetId="2">#REF!</definedName>
    <definedName name="TemplatePrintArea">#REF!</definedName>
    <definedName name="Total_Compensation_Expense" localSheetId="2">#REF!</definedName>
    <definedName name="Total_Compensation_Expense">#REF!</definedName>
    <definedName name="Total_Expenses" localSheetId="6">'[1]Income Statement'!$H$49</definedName>
    <definedName name="Total_Expenses" localSheetId="5">'Income Statement'!$E$51</definedName>
    <definedName name="Total_Expenses" localSheetId="2">#REF!</definedName>
    <definedName name="Total_Expenses">#REF!</definedName>
    <definedName name="Total_Labor_Cost_Revenue" localSheetId="2">#REF!</definedName>
    <definedName name="Total_Labor_Cost_Revenue">#REF!</definedName>
  </definedNames>
  <calcPr calcId="162913"/>
</workbook>
</file>

<file path=xl/calcChain.xml><?xml version="1.0" encoding="utf-8"?>
<calcChain xmlns="http://schemas.openxmlformats.org/spreadsheetml/2006/main">
  <c r="F45" i="18" l="1"/>
  <c r="G45" i="18"/>
  <c r="H45" i="18"/>
  <c r="I45" i="18"/>
  <c r="J45" i="18"/>
  <c r="K45" i="18"/>
  <c r="L45" i="18"/>
  <c r="M45" i="18"/>
  <c r="N45" i="18"/>
  <c r="O45" i="18"/>
  <c r="P45" i="18"/>
  <c r="E45" i="18"/>
  <c r="E51" i="18"/>
  <c r="E57" i="18"/>
  <c r="E63" i="18"/>
  <c r="E69" i="18"/>
  <c r="E75" i="18"/>
  <c r="F81" i="18"/>
  <c r="G81" i="18"/>
  <c r="H81" i="18"/>
  <c r="I81" i="18"/>
  <c r="J81" i="18"/>
  <c r="K81" i="18"/>
  <c r="L81" i="18"/>
  <c r="M81" i="18"/>
  <c r="N81" i="18"/>
  <c r="O81" i="18"/>
  <c r="P81" i="18"/>
  <c r="E81" i="18"/>
  <c r="E87" i="18"/>
  <c r="E93" i="18"/>
  <c r="E99" i="18"/>
  <c r="E105" i="18"/>
  <c r="E111" i="18"/>
  <c r="E117" i="18"/>
  <c r="E123" i="18"/>
  <c r="E129" i="18"/>
  <c r="E135" i="18"/>
  <c r="E141" i="18"/>
  <c r="E147" i="18"/>
  <c r="E153" i="18"/>
  <c r="F159" i="18"/>
  <c r="G159" i="18"/>
  <c r="H159" i="18"/>
  <c r="I159" i="18"/>
  <c r="J159" i="18"/>
  <c r="K159" i="18"/>
  <c r="L159" i="18"/>
  <c r="M159" i="18"/>
  <c r="N159" i="18"/>
  <c r="O159" i="18"/>
  <c r="P159" i="18"/>
  <c r="E159" i="18"/>
  <c r="E165" i="18"/>
  <c r="E171" i="18"/>
  <c r="E177" i="18"/>
  <c r="E183" i="18"/>
  <c r="E189" i="18"/>
  <c r="E195" i="18"/>
  <c r="E201" i="18"/>
  <c r="E207" i="18"/>
  <c r="E213" i="18"/>
  <c r="E219" i="18"/>
  <c r="E225" i="18"/>
  <c r="E231" i="18"/>
  <c r="E237" i="18"/>
  <c r="E243" i="18"/>
  <c r="E249" i="18"/>
  <c r="E255" i="18"/>
  <c r="E261" i="18"/>
  <c r="F267" i="18"/>
  <c r="G267" i="18"/>
  <c r="H267" i="18"/>
  <c r="I267" i="18"/>
  <c r="J267" i="18"/>
  <c r="K267" i="18"/>
  <c r="L267" i="18"/>
  <c r="M267" i="18"/>
  <c r="N267" i="18"/>
  <c r="O267" i="18"/>
  <c r="P267" i="18"/>
  <c r="E267" i="18"/>
  <c r="E273" i="18"/>
  <c r="E279" i="18"/>
  <c r="E285" i="18"/>
  <c r="E291" i="18"/>
  <c r="E297" i="18"/>
  <c r="E309" i="18"/>
  <c r="F315" i="18"/>
  <c r="G315" i="18"/>
  <c r="H315" i="18"/>
  <c r="I315" i="18"/>
  <c r="J315" i="18"/>
  <c r="K315" i="18"/>
  <c r="L315" i="18"/>
  <c r="M315" i="18"/>
  <c r="N315" i="18"/>
  <c r="O315" i="18"/>
  <c r="P315" i="18"/>
  <c r="E315" i="18"/>
  <c r="F303" i="18"/>
  <c r="G303" i="18"/>
  <c r="H303" i="18"/>
  <c r="I303" i="18"/>
  <c r="J303" i="18"/>
  <c r="K303" i="18"/>
  <c r="L303" i="18"/>
  <c r="M303" i="18"/>
  <c r="N303" i="18"/>
  <c r="O303" i="18"/>
  <c r="P303" i="18"/>
  <c r="E303" i="18"/>
  <c r="F314" i="18"/>
  <c r="G314" i="18"/>
  <c r="H314" i="18"/>
  <c r="I314" i="18"/>
  <c r="J314" i="18"/>
  <c r="K314" i="18"/>
  <c r="L314" i="18"/>
  <c r="M314" i="18"/>
  <c r="N314" i="18"/>
  <c r="O314" i="18"/>
  <c r="P314" i="18"/>
  <c r="E314" i="18"/>
  <c r="E308" i="18"/>
  <c r="E302" i="18"/>
  <c r="E296" i="18"/>
  <c r="E290" i="18"/>
  <c r="E284" i="18"/>
  <c r="E278" i="18"/>
  <c r="E272" i="18"/>
  <c r="F266" i="18"/>
  <c r="G266" i="18"/>
  <c r="H266" i="18"/>
  <c r="I266" i="18"/>
  <c r="J266" i="18"/>
  <c r="K266" i="18"/>
  <c r="L266" i="18"/>
  <c r="M266" i="18"/>
  <c r="N266" i="18"/>
  <c r="O266" i="18"/>
  <c r="P266" i="18"/>
  <c r="E266" i="18"/>
  <c r="E260" i="18"/>
  <c r="E254" i="18"/>
  <c r="E248" i="18"/>
  <c r="E242" i="18"/>
  <c r="E236" i="18"/>
  <c r="E230" i="18"/>
  <c r="E224" i="18"/>
  <c r="E218" i="18"/>
  <c r="E212" i="18"/>
  <c r="E206" i="18"/>
  <c r="E200" i="18"/>
  <c r="E194" i="18"/>
  <c r="E188" i="18"/>
  <c r="E182" i="18"/>
  <c r="E176" i="18"/>
  <c r="E178" i="18" s="1"/>
  <c r="E170" i="18"/>
  <c r="E164" i="18"/>
  <c r="F158" i="18"/>
  <c r="G158" i="18"/>
  <c r="H158" i="18"/>
  <c r="I158" i="18"/>
  <c r="J158" i="18"/>
  <c r="K158" i="18"/>
  <c r="L158" i="18"/>
  <c r="M158" i="18"/>
  <c r="N158" i="18"/>
  <c r="O158" i="18"/>
  <c r="P158" i="18"/>
  <c r="E158" i="18"/>
  <c r="E152" i="18"/>
  <c r="E146" i="18"/>
  <c r="E140" i="18"/>
  <c r="E134" i="18"/>
  <c r="E128" i="18"/>
  <c r="E122" i="18"/>
  <c r="E116" i="18"/>
  <c r="E110" i="18"/>
  <c r="E104" i="18"/>
  <c r="E98" i="18"/>
  <c r="E92" i="18"/>
  <c r="E86" i="18"/>
  <c r="F80" i="18"/>
  <c r="G80" i="18"/>
  <c r="H80" i="18"/>
  <c r="I80" i="18"/>
  <c r="J80" i="18"/>
  <c r="K80" i="18"/>
  <c r="L80" i="18"/>
  <c r="M80" i="18"/>
  <c r="N80" i="18"/>
  <c r="O80" i="18"/>
  <c r="P80" i="18"/>
  <c r="E80" i="18"/>
  <c r="E68" i="18"/>
  <c r="E62" i="18"/>
  <c r="E56" i="18"/>
  <c r="E50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P38" i="18"/>
  <c r="O38" i="18"/>
  <c r="N38" i="18"/>
  <c r="M38" i="18"/>
  <c r="L38" i="18"/>
  <c r="K38" i="18"/>
  <c r="J38" i="18"/>
  <c r="I38" i="18"/>
  <c r="H38" i="18"/>
  <c r="F38" i="18"/>
  <c r="G38" i="18"/>
  <c r="E38" i="18"/>
  <c r="Q38" i="18" l="1"/>
  <c r="B61" i="1"/>
  <c r="F75" i="18"/>
  <c r="G75" i="18"/>
  <c r="H75" i="18"/>
  <c r="I75" i="18"/>
  <c r="J75" i="18"/>
  <c r="K75" i="18"/>
  <c r="L75" i="18"/>
  <c r="M75" i="18"/>
  <c r="N75" i="18"/>
  <c r="O75" i="18"/>
  <c r="P75" i="18"/>
  <c r="F74" i="18"/>
  <c r="G74" i="18"/>
  <c r="H74" i="18"/>
  <c r="I74" i="18"/>
  <c r="J74" i="18"/>
  <c r="K74" i="18"/>
  <c r="L74" i="18"/>
  <c r="M74" i="18"/>
  <c r="N74" i="18"/>
  <c r="O74" i="18"/>
  <c r="P74" i="18"/>
  <c r="E74" i="18"/>
  <c r="R56" i="1"/>
  <c r="A56" i="1"/>
  <c r="A55" i="1"/>
  <c r="R55" i="1" s="1"/>
  <c r="A54" i="1"/>
  <c r="R54" i="1" s="1"/>
  <c r="A53" i="1"/>
  <c r="R53" i="1" s="1"/>
  <c r="A52" i="1"/>
  <c r="R52" i="1" s="1"/>
  <c r="A51" i="1"/>
  <c r="R51" i="1" s="1"/>
  <c r="A50" i="1"/>
  <c r="R50" i="1" s="1"/>
  <c r="A48" i="1"/>
  <c r="R48" i="1" s="1"/>
  <c r="A49" i="1"/>
  <c r="R49" i="1" s="1"/>
  <c r="A47" i="1"/>
  <c r="R47" i="1" s="1"/>
  <c r="A46" i="1"/>
  <c r="R46" i="1" s="1"/>
  <c r="A45" i="1"/>
  <c r="R45" i="1" s="1"/>
  <c r="A44" i="1"/>
  <c r="R44" i="1" s="1"/>
  <c r="A43" i="1"/>
  <c r="R43" i="1" s="1"/>
  <c r="A42" i="1"/>
  <c r="R42" i="1" s="1"/>
  <c r="A41" i="1"/>
  <c r="R41" i="1" s="1"/>
  <c r="A40" i="1"/>
  <c r="R40" i="1" s="1"/>
  <c r="A39" i="1"/>
  <c r="R39" i="1" s="1"/>
  <c r="A38" i="1"/>
  <c r="R38" i="1" s="1"/>
  <c r="A37" i="1"/>
  <c r="R37" i="1" s="1"/>
  <c r="A36" i="1"/>
  <c r="R36" i="1" s="1"/>
  <c r="A35" i="1"/>
  <c r="R35" i="1" s="1"/>
  <c r="A34" i="1"/>
  <c r="R34" i="1" s="1"/>
  <c r="A33" i="1"/>
  <c r="R33" i="1" s="1"/>
  <c r="A32" i="1"/>
  <c r="R32" i="1" s="1"/>
  <c r="A31" i="1"/>
  <c r="R31" i="1" s="1"/>
  <c r="A30" i="1"/>
  <c r="R30" i="1" s="1"/>
  <c r="A29" i="1"/>
  <c r="R29" i="1" s="1"/>
  <c r="A28" i="1"/>
  <c r="R28" i="1" s="1"/>
  <c r="A27" i="1"/>
  <c r="R27" i="1" s="1"/>
  <c r="A26" i="1"/>
  <c r="R26" i="1" s="1"/>
  <c r="A25" i="1"/>
  <c r="R25" i="1" s="1"/>
  <c r="A24" i="1"/>
  <c r="R24" i="1" s="1"/>
  <c r="A23" i="1"/>
  <c r="R23" i="1" s="1"/>
  <c r="A22" i="1"/>
  <c r="R22" i="1" s="1"/>
  <c r="A21" i="1"/>
  <c r="R21" i="1" s="1"/>
  <c r="A20" i="1"/>
  <c r="R20" i="1" s="1"/>
  <c r="A19" i="1"/>
  <c r="R19" i="1" s="1"/>
  <c r="A18" i="1"/>
  <c r="R18" i="1" s="1"/>
  <c r="A17" i="1"/>
  <c r="R17" i="1" s="1"/>
  <c r="A16" i="1"/>
  <c r="R16" i="1" s="1"/>
  <c r="A15" i="1"/>
  <c r="R15" i="1" s="1"/>
  <c r="A14" i="1"/>
  <c r="R14" i="1" s="1"/>
  <c r="A13" i="1"/>
  <c r="R13" i="1" s="1"/>
  <c r="A12" i="1"/>
  <c r="R12" i="1" s="1"/>
  <c r="A11" i="1"/>
  <c r="R11" i="1" s="1"/>
  <c r="A5" i="1"/>
  <c r="A6" i="1"/>
  <c r="R6" i="1" s="1"/>
  <c r="A7" i="1"/>
  <c r="R7" i="1" s="1"/>
  <c r="A8" i="1"/>
  <c r="R8" i="1" s="1"/>
  <c r="A9" i="1"/>
  <c r="R9" i="1" s="1"/>
  <c r="A10" i="1"/>
  <c r="R10" i="1" s="1"/>
  <c r="F307" i="18"/>
  <c r="C55" i="1"/>
  <c r="C56" i="1"/>
  <c r="C54" i="1"/>
  <c r="C53" i="1"/>
  <c r="F295" i="18"/>
  <c r="C52" i="1"/>
  <c r="F289" i="18"/>
  <c r="C51" i="1"/>
  <c r="F283" i="18"/>
  <c r="C50" i="1"/>
  <c r="F277" i="18"/>
  <c r="C49" i="1"/>
  <c r="F271" i="18"/>
  <c r="C48" i="1"/>
  <c r="C47" i="1"/>
  <c r="F259" i="18"/>
  <c r="C46" i="1"/>
  <c r="F253" i="18"/>
  <c r="C45" i="1"/>
  <c r="F247" i="18"/>
  <c r="C44" i="1"/>
  <c r="F241" i="18"/>
  <c r="C43" i="1"/>
  <c r="F235" i="18"/>
  <c r="C42" i="1"/>
  <c r="F229" i="18"/>
  <c r="C41" i="1"/>
  <c r="F223" i="18"/>
  <c r="C40" i="1"/>
  <c r="F217" i="18"/>
  <c r="C39" i="1"/>
  <c r="F211" i="18"/>
  <c r="C38" i="1"/>
  <c r="F205" i="18"/>
  <c r="C37" i="1"/>
  <c r="F199" i="18"/>
  <c r="C36" i="1"/>
  <c r="F193" i="18"/>
  <c r="C35" i="1"/>
  <c r="F187" i="18"/>
  <c r="C34" i="1"/>
  <c r="F181" i="18"/>
  <c r="C33" i="1"/>
  <c r="F175" i="18"/>
  <c r="C32" i="1"/>
  <c r="F169" i="18"/>
  <c r="C31" i="1"/>
  <c r="F163" i="18"/>
  <c r="C30" i="1"/>
  <c r="C29" i="1"/>
  <c r="F151" i="18"/>
  <c r="C28" i="1"/>
  <c r="F145" i="18"/>
  <c r="C27" i="1"/>
  <c r="F139" i="18"/>
  <c r="C26" i="1"/>
  <c r="F133" i="18"/>
  <c r="C25" i="1"/>
  <c r="F127" i="18"/>
  <c r="C24" i="1"/>
  <c r="F121" i="18"/>
  <c r="C23" i="1"/>
  <c r="F115" i="18"/>
  <c r="C22" i="1"/>
  <c r="F109" i="18"/>
  <c r="C21" i="1"/>
  <c r="F103" i="18"/>
  <c r="C20" i="1"/>
  <c r="F97" i="18"/>
  <c r="C19" i="1"/>
  <c r="F91" i="18"/>
  <c r="C18" i="1"/>
  <c r="F85" i="18"/>
  <c r="C17" i="1"/>
  <c r="C16" i="1"/>
  <c r="C15" i="1"/>
  <c r="F67" i="18"/>
  <c r="C14" i="1"/>
  <c r="F61" i="18"/>
  <c r="C13" i="1"/>
  <c r="F55" i="18"/>
  <c r="C12" i="1"/>
  <c r="F49" i="18"/>
  <c r="C11" i="1"/>
  <c r="F183" i="18" l="1"/>
  <c r="F182" i="18"/>
  <c r="F207" i="18"/>
  <c r="F206" i="18"/>
  <c r="F255" i="18"/>
  <c r="F254" i="18"/>
  <c r="F56" i="18"/>
  <c r="F57" i="18"/>
  <c r="F87" i="18"/>
  <c r="F86" i="18"/>
  <c r="F111" i="18"/>
  <c r="F110" i="18"/>
  <c r="F135" i="18"/>
  <c r="F134" i="18"/>
  <c r="F285" i="18"/>
  <c r="F284" i="18"/>
  <c r="G307" i="18"/>
  <c r="F309" i="18"/>
  <c r="F308" i="18"/>
  <c r="F231" i="18"/>
  <c r="F230" i="18"/>
  <c r="F165" i="18"/>
  <c r="F164" i="18"/>
  <c r="F189" i="18"/>
  <c r="F190" i="18" s="1"/>
  <c r="F188" i="18"/>
  <c r="F213" i="18"/>
  <c r="F212" i="18"/>
  <c r="F237" i="18"/>
  <c r="F236" i="18"/>
  <c r="F261" i="18"/>
  <c r="F260" i="18"/>
  <c r="F63" i="18"/>
  <c r="F62" i="18"/>
  <c r="F93" i="18"/>
  <c r="F92" i="18"/>
  <c r="F117" i="18"/>
  <c r="F116" i="18"/>
  <c r="F141" i="18"/>
  <c r="F140" i="18"/>
  <c r="F291" i="18"/>
  <c r="F290" i="18"/>
  <c r="F171" i="18"/>
  <c r="F170" i="18"/>
  <c r="F219" i="18"/>
  <c r="F218" i="18"/>
  <c r="F123" i="18"/>
  <c r="F122" i="18"/>
  <c r="F273" i="18"/>
  <c r="F272" i="18"/>
  <c r="F177" i="18"/>
  <c r="F176" i="18"/>
  <c r="F201" i="18"/>
  <c r="F200" i="18"/>
  <c r="F225" i="18"/>
  <c r="F224" i="18"/>
  <c r="F249" i="18"/>
  <c r="F248" i="18"/>
  <c r="F195" i="18"/>
  <c r="F194" i="18"/>
  <c r="F243" i="18"/>
  <c r="F242" i="18"/>
  <c r="F68" i="18"/>
  <c r="F69" i="18"/>
  <c r="F99" i="18"/>
  <c r="F98" i="18"/>
  <c r="F147" i="18"/>
  <c r="F146" i="18"/>
  <c r="F297" i="18"/>
  <c r="F296" i="18"/>
  <c r="F51" i="18"/>
  <c r="F50" i="18"/>
  <c r="F105" i="18"/>
  <c r="F104" i="18"/>
  <c r="F129" i="18"/>
  <c r="F128" i="18"/>
  <c r="F153" i="18"/>
  <c r="F152" i="18"/>
  <c r="F279" i="18"/>
  <c r="F278" i="18"/>
  <c r="F302" i="18"/>
  <c r="D18" i="1"/>
  <c r="D36" i="1"/>
  <c r="D40" i="1"/>
  <c r="D55" i="1"/>
  <c r="D35" i="1"/>
  <c r="D37" i="1"/>
  <c r="D39" i="1"/>
  <c r="D42" i="1"/>
  <c r="D48" i="1"/>
  <c r="D17" i="1"/>
  <c r="G115" i="18"/>
  <c r="D19" i="1"/>
  <c r="D16" i="1"/>
  <c r="G187" i="18"/>
  <c r="E316" i="18"/>
  <c r="E310" i="18"/>
  <c r="E304" i="18"/>
  <c r="G302" i="18"/>
  <c r="G295" i="18"/>
  <c r="E298" i="18"/>
  <c r="E292" i="18"/>
  <c r="G289" i="18"/>
  <c r="E286" i="18"/>
  <c r="G283" i="18"/>
  <c r="E280" i="18"/>
  <c r="G277" i="18"/>
  <c r="E274" i="18"/>
  <c r="G271" i="18"/>
  <c r="E48" i="1"/>
  <c r="E268" i="18"/>
  <c r="E262" i="18"/>
  <c r="G259" i="18"/>
  <c r="E256" i="18"/>
  <c r="G253" i="18"/>
  <c r="E250" i="18"/>
  <c r="G247" i="18"/>
  <c r="E244" i="18"/>
  <c r="G241" i="18"/>
  <c r="E238" i="18"/>
  <c r="G235" i="18"/>
  <c r="E232" i="18"/>
  <c r="G229" i="18"/>
  <c r="E226" i="18"/>
  <c r="G223" i="18"/>
  <c r="F220" i="18"/>
  <c r="E220" i="18"/>
  <c r="G217" i="18"/>
  <c r="G211" i="18"/>
  <c r="E214" i="18"/>
  <c r="E208" i="18"/>
  <c r="G205" i="18"/>
  <c r="E202" i="18"/>
  <c r="G199" i="18"/>
  <c r="E196" i="18"/>
  <c r="G193" i="18"/>
  <c r="E190" i="18"/>
  <c r="E184" i="18"/>
  <c r="G181" i="18"/>
  <c r="G175" i="18"/>
  <c r="E172" i="18"/>
  <c r="G169" i="18"/>
  <c r="E166" i="18"/>
  <c r="G163" i="18"/>
  <c r="E160" i="18"/>
  <c r="G151" i="18"/>
  <c r="E154" i="18"/>
  <c r="E148" i="18"/>
  <c r="G145" i="18"/>
  <c r="E142" i="18"/>
  <c r="G139" i="18"/>
  <c r="E136" i="18"/>
  <c r="G133" i="18"/>
  <c r="E130" i="18"/>
  <c r="G127" i="18"/>
  <c r="E124" i="18"/>
  <c r="G121" i="18"/>
  <c r="E118" i="18"/>
  <c r="E112" i="18"/>
  <c r="G109" i="18"/>
  <c r="E106" i="18"/>
  <c r="G103" i="18"/>
  <c r="E100" i="18"/>
  <c r="G97" i="18"/>
  <c r="E94" i="18"/>
  <c r="G91" i="18"/>
  <c r="F88" i="18"/>
  <c r="E88" i="18"/>
  <c r="G85" i="18"/>
  <c r="E82" i="18"/>
  <c r="E70" i="18"/>
  <c r="G67" i="18"/>
  <c r="E64" i="18"/>
  <c r="G61" i="18"/>
  <c r="E58" i="18"/>
  <c r="G55" i="18"/>
  <c r="E52" i="18"/>
  <c r="G49" i="18"/>
  <c r="E46" i="18"/>
  <c r="D13" i="12"/>
  <c r="G219" i="18" l="1"/>
  <c r="G218" i="18"/>
  <c r="G147" i="18"/>
  <c r="G146" i="18"/>
  <c r="G69" i="18"/>
  <c r="G68" i="18"/>
  <c r="E15" i="1" s="1"/>
  <c r="G99" i="18"/>
  <c r="G98" i="18"/>
  <c r="G177" i="18"/>
  <c r="G176" i="18"/>
  <c r="G225" i="18"/>
  <c r="G224" i="18"/>
  <c r="G249" i="18"/>
  <c r="G248" i="18"/>
  <c r="E45" i="1" s="1"/>
  <c r="G273" i="18"/>
  <c r="G272" i="18"/>
  <c r="E49" i="1" s="1"/>
  <c r="G141" i="18"/>
  <c r="G140" i="18"/>
  <c r="G93" i="18"/>
  <c r="G92" i="18"/>
  <c r="G291" i="18"/>
  <c r="G290" i="18"/>
  <c r="E52" i="1" s="1"/>
  <c r="G123" i="18"/>
  <c r="G122" i="18"/>
  <c r="E24" i="1" s="1"/>
  <c r="G129" i="18"/>
  <c r="G128" i="18"/>
  <c r="G183" i="18"/>
  <c r="G182" i="18"/>
  <c r="G207" i="18"/>
  <c r="G206" i="18"/>
  <c r="E38" i="1" s="1"/>
  <c r="G297" i="18"/>
  <c r="G296" i="18"/>
  <c r="E53" i="1" s="1"/>
  <c r="G171" i="18"/>
  <c r="G170" i="18"/>
  <c r="H187" i="18"/>
  <c r="G189" i="18"/>
  <c r="G188" i="18"/>
  <c r="E35" i="1" s="1"/>
  <c r="G51" i="18"/>
  <c r="G50" i="18"/>
  <c r="G105" i="18"/>
  <c r="G104" i="18"/>
  <c r="G153" i="18"/>
  <c r="G152" i="18"/>
  <c r="G231" i="18"/>
  <c r="G230" i="18"/>
  <c r="E42" i="1" s="1"/>
  <c r="G255" i="18"/>
  <c r="G254" i="18"/>
  <c r="G279" i="18"/>
  <c r="G278" i="18"/>
  <c r="G117" i="18"/>
  <c r="G116" i="18"/>
  <c r="G195" i="18"/>
  <c r="G194" i="18"/>
  <c r="G63" i="18"/>
  <c r="G62" i="18"/>
  <c r="G243" i="18"/>
  <c r="G242" i="18"/>
  <c r="G201" i="18"/>
  <c r="G200" i="18"/>
  <c r="G87" i="18"/>
  <c r="G86" i="18"/>
  <c r="E18" i="1" s="1"/>
  <c r="G135" i="18"/>
  <c r="G134" i="18"/>
  <c r="G57" i="18"/>
  <c r="G56" i="18"/>
  <c r="G111" i="18"/>
  <c r="G110" i="18"/>
  <c r="G165" i="18"/>
  <c r="G164" i="18"/>
  <c r="G213" i="18"/>
  <c r="G212" i="18"/>
  <c r="G237" i="18"/>
  <c r="G236" i="18"/>
  <c r="G261" i="18"/>
  <c r="G260" i="18"/>
  <c r="G285" i="18"/>
  <c r="G284" i="18"/>
  <c r="E51" i="1" s="1"/>
  <c r="H307" i="18"/>
  <c r="G309" i="18"/>
  <c r="G308" i="18"/>
  <c r="E55" i="1" s="1"/>
  <c r="F202" i="18"/>
  <c r="F142" i="18"/>
  <c r="D27" i="1"/>
  <c r="F298" i="18"/>
  <c r="D53" i="1"/>
  <c r="F304" i="18"/>
  <c r="D54" i="1"/>
  <c r="F226" i="18"/>
  <c r="D41" i="1"/>
  <c r="F316" i="18"/>
  <c r="D56" i="1"/>
  <c r="F244" i="18"/>
  <c r="D44" i="1"/>
  <c r="F136" i="18"/>
  <c r="D26" i="1"/>
  <c r="F172" i="18"/>
  <c r="D32" i="1"/>
  <c r="F238" i="18"/>
  <c r="D43" i="1"/>
  <c r="F130" i="18"/>
  <c r="D25" i="1"/>
  <c r="F160" i="18"/>
  <c r="D30" i="1"/>
  <c r="F292" i="18"/>
  <c r="D52" i="1"/>
  <c r="F148" i="18"/>
  <c r="D28" i="1"/>
  <c r="F280" i="18"/>
  <c r="D50" i="1"/>
  <c r="F124" i="18"/>
  <c r="D24" i="1"/>
  <c r="F208" i="18"/>
  <c r="D38" i="1"/>
  <c r="F178" i="18"/>
  <c r="D33" i="1"/>
  <c r="F118" i="18"/>
  <c r="D23" i="1"/>
  <c r="F274" i="18"/>
  <c r="D49" i="1"/>
  <c r="F112" i="18"/>
  <c r="D22" i="1"/>
  <c r="F256" i="18"/>
  <c r="D46" i="1"/>
  <c r="F166" i="18"/>
  <c r="D31" i="1"/>
  <c r="F262" i="18"/>
  <c r="D47" i="1"/>
  <c r="F196" i="18"/>
  <c r="F214" i="18"/>
  <c r="F232" i="18"/>
  <c r="F154" i="18"/>
  <c r="D29" i="1"/>
  <c r="F184" i="18"/>
  <c r="D34" i="1"/>
  <c r="F250" i="18"/>
  <c r="D45" i="1"/>
  <c r="F286" i="18"/>
  <c r="D51" i="1"/>
  <c r="F70" i="18"/>
  <c r="D15" i="1"/>
  <c r="F64" i="18"/>
  <c r="D14" i="1"/>
  <c r="F58" i="18"/>
  <c r="D13" i="1"/>
  <c r="F52" i="18"/>
  <c r="D12" i="1"/>
  <c r="F94" i="18"/>
  <c r="F46" i="18"/>
  <c r="D11" i="1"/>
  <c r="F100" i="18"/>
  <c r="D20" i="1"/>
  <c r="F82" i="18"/>
  <c r="F268" i="18"/>
  <c r="F106" i="18"/>
  <c r="D21" i="1"/>
  <c r="F76" i="18"/>
  <c r="F310" i="18"/>
  <c r="I187" i="18"/>
  <c r="E17" i="1"/>
  <c r="H115" i="18"/>
  <c r="E23" i="1"/>
  <c r="E56" i="1"/>
  <c r="G310" i="18"/>
  <c r="H302" i="18"/>
  <c r="E54" i="1"/>
  <c r="H295" i="18"/>
  <c r="H289" i="18"/>
  <c r="H283" i="18"/>
  <c r="H277" i="18"/>
  <c r="E50" i="1"/>
  <c r="H271" i="18"/>
  <c r="F48" i="1"/>
  <c r="G268" i="18"/>
  <c r="H259" i="18"/>
  <c r="E47" i="1"/>
  <c r="H253" i="18"/>
  <c r="E46" i="1"/>
  <c r="H247" i="18"/>
  <c r="H241" i="18"/>
  <c r="E44" i="1"/>
  <c r="H235" i="18"/>
  <c r="E43" i="1"/>
  <c r="H229" i="18"/>
  <c r="H223" i="18"/>
  <c r="E41" i="1"/>
  <c r="H217" i="18"/>
  <c r="E40" i="1"/>
  <c r="H211" i="18"/>
  <c r="E39" i="1"/>
  <c r="H205" i="18"/>
  <c r="H199" i="18"/>
  <c r="E37" i="1"/>
  <c r="H193" i="18"/>
  <c r="E36" i="1"/>
  <c r="H181" i="18"/>
  <c r="E34" i="1"/>
  <c r="H175" i="18"/>
  <c r="E33" i="1"/>
  <c r="H169" i="18"/>
  <c r="E32" i="1"/>
  <c r="H163" i="18"/>
  <c r="E31" i="1"/>
  <c r="E30" i="1"/>
  <c r="H151" i="18"/>
  <c r="E29" i="1"/>
  <c r="H145" i="18"/>
  <c r="E28" i="1"/>
  <c r="H139" i="18"/>
  <c r="E27" i="1"/>
  <c r="H133" i="18"/>
  <c r="E26" i="1"/>
  <c r="H127" i="18"/>
  <c r="E25" i="1"/>
  <c r="H121" i="18"/>
  <c r="H109" i="18"/>
  <c r="E22" i="1"/>
  <c r="H103" i="18"/>
  <c r="E21" i="1"/>
  <c r="H97" i="18"/>
  <c r="E20" i="1"/>
  <c r="H91" i="18"/>
  <c r="E19" i="1"/>
  <c r="H85" i="18"/>
  <c r="E16" i="1"/>
  <c r="H67" i="18"/>
  <c r="H61" i="18"/>
  <c r="E14" i="1"/>
  <c r="H55" i="18"/>
  <c r="E13" i="1"/>
  <c r="H49" i="18"/>
  <c r="E12" i="1"/>
  <c r="E11" i="1"/>
  <c r="F19" i="18"/>
  <c r="G19" i="18" s="1"/>
  <c r="H19" i="18" s="1"/>
  <c r="I19" i="18" s="1"/>
  <c r="J19" i="18" s="1"/>
  <c r="K19" i="18" s="1"/>
  <c r="L19" i="18" s="1"/>
  <c r="M19" i="18" s="1"/>
  <c r="N19" i="18" s="1"/>
  <c r="O19" i="18" s="1"/>
  <c r="P19" i="18" s="1"/>
  <c r="H63" i="18" l="1"/>
  <c r="H62" i="18"/>
  <c r="H177" i="18"/>
  <c r="H176" i="18"/>
  <c r="H206" i="18"/>
  <c r="H207" i="18"/>
  <c r="H230" i="18"/>
  <c r="H231" i="18"/>
  <c r="H254" i="18"/>
  <c r="H255" i="18"/>
  <c r="H278" i="18"/>
  <c r="H279" i="18"/>
  <c r="I188" i="18"/>
  <c r="G35" i="1" s="1"/>
  <c r="I189" i="18"/>
  <c r="H98" i="18"/>
  <c r="H99" i="18"/>
  <c r="H129" i="18"/>
  <c r="H128" i="18"/>
  <c r="H153" i="18"/>
  <c r="H152" i="18"/>
  <c r="H285" i="18"/>
  <c r="H284" i="18"/>
  <c r="I307" i="18"/>
  <c r="H309" i="18"/>
  <c r="H308" i="18"/>
  <c r="F55" i="1" s="1"/>
  <c r="H105" i="18"/>
  <c r="H104" i="18"/>
  <c r="H51" i="18"/>
  <c r="H50" i="18"/>
  <c r="F12" i="1" s="1"/>
  <c r="H165" i="18"/>
  <c r="H164" i="18"/>
  <c r="H194" i="18"/>
  <c r="H195" i="18"/>
  <c r="H218" i="18"/>
  <c r="H219" i="18"/>
  <c r="H242" i="18"/>
  <c r="F44" i="1" s="1"/>
  <c r="H243" i="18"/>
  <c r="H290" i="18"/>
  <c r="H291" i="18"/>
  <c r="G190" i="18"/>
  <c r="H182" i="18"/>
  <c r="H183" i="18"/>
  <c r="H135" i="18"/>
  <c r="H134" i="18"/>
  <c r="F26" i="1" s="1"/>
  <c r="H141" i="18"/>
  <c r="H140" i="18"/>
  <c r="F35" i="1"/>
  <c r="H189" i="18"/>
  <c r="H188" i="18"/>
  <c r="H190" i="18" s="1"/>
  <c r="H213" i="18"/>
  <c r="H212" i="18"/>
  <c r="H261" i="18"/>
  <c r="H260" i="18"/>
  <c r="F47" i="1" s="1"/>
  <c r="H87" i="18"/>
  <c r="H86" i="18"/>
  <c r="H201" i="18"/>
  <c r="H200" i="18"/>
  <c r="H225" i="18"/>
  <c r="H224" i="18"/>
  <c r="H249" i="18"/>
  <c r="H248" i="18"/>
  <c r="F45" i="1" s="1"/>
  <c r="H273" i="18"/>
  <c r="H272" i="18"/>
  <c r="H297" i="18"/>
  <c r="H296" i="18"/>
  <c r="F53" i="1" s="1"/>
  <c r="H117" i="18"/>
  <c r="H116" i="18"/>
  <c r="H69" i="18"/>
  <c r="H68" i="18"/>
  <c r="F15" i="1" s="1"/>
  <c r="H237" i="18"/>
  <c r="H236" i="18"/>
  <c r="H110" i="18"/>
  <c r="H111" i="18"/>
  <c r="H57" i="18"/>
  <c r="H56" i="18"/>
  <c r="H171" i="18"/>
  <c r="H170" i="18"/>
  <c r="H93" i="18"/>
  <c r="H92" i="18"/>
  <c r="H123" i="18"/>
  <c r="H122" i="18"/>
  <c r="H147" i="18"/>
  <c r="H146" i="18"/>
  <c r="J187" i="18"/>
  <c r="G82" i="18"/>
  <c r="G118" i="18"/>
  <c r="I115" i="18"/>
  <c r="G316" i="18"/>
  <c r="F56" i="1"/>
  <c r="H310" i="18"/>
  <c r="G304" i="18"/>
  <c r="F54" i="1"/>
  <c r="I302" i="18"/>
  <c r="G298" i="18"/>
  <c r="I295" i="18"/>
  <c r="G292" i="18"/>
  <c r="F52" i="1"/>
  <c r="I289" i="18"/>
  <c r="G286" i="18"/>
  <c r="F51" i="1"/>
  <c r="I283" i="18"/>
  <c r="G280" i="18"/>
  <c r="F50" i="1"/>
  <c r="I277" i="18"/>
  <c r="G274" i="18"/>
  <c r="F49" i="1"/>
  <c r="I271" i="18"/>
  <c r="G48" i="1"/>
  <c r="H268" i="18"/>
  <c r="G262" i="18"/>
  <c r="I259" i="18"/>
  <c r="G256" i="18"/>
  <c r="F46" i="1"/>
  <c r="I253" i="18"/>
  <c r="G250" i="18"/>
  <c r="I247" i="18"/>
  <c r="G244" i="18"/>
  <c r="I241" i="18"/>
  <c r="G238" i="18"/>
  <c r="F43" i="1"/>
  <c r="I235" i="18"/>
  <c r="G232" i="18"/>
  <c r="F42" i="1"/>
  <c r="I229" i="18"/>
  <c r="G226" i="18"/>
  <c r="F41" i="1"/>
  <c r="I223" i="18"/>
  <c r="G220" i="18"/>
  <c r="F40" i="1"/>
  <c r="I217" i="18"/>
  <c r="G214" i="18"/>
  <c r="F39" i="1"/>
  <c r="I211" i="18"/>
  <c r="G208" i="18"/>
  <c r="F38" i="1"/>
  <c r="I205" i="18"/>
  <c r="G202" i="18"/>
  <c r="F37" i="1"/>
  <c r="I199" i="18"/>
  <c r="F36" i="1"/>
  <c r="I193" i="18"/>
  <c r="G196" i="18"/>
  <c r="K187" i="18"/>
  <c r="I190" i="18"/>
  <c r="G184" i="18"/>
  <c r="F34" i="1"/>
  <c r="I181" i="18"/>
  <c r="G178" i="18"/>
  <c r="F33" i="1"/>
  <c r="I175" i="18"/>
  <c r="G172" i="18"/>
  <c r="F32" i="1"/>
  <c r="I169" i="18"/>
  <c r="G166" i="18"/>
  <c r="F31" i="1"/>
  <c r="I163" i="18"/>
  <c r="G160" i="18"/>
  <c r="F30" i="1"/>
  <c r="G154" i="18"/>
  <c r="F29" i="1"/>
  <c r="I151" i="18"/>
  <c r="G148" i="18"/>
  <c r="F28" i="1"/>
  <c r="I145" i="18"/>
  <c r="G142" i="18"/>
  <c r="F27" i="1"/>
  <c r="I139" i="18"/>
  <c r="G136" i="18"/>
  <c r="I133" i="18"/>
  <c r="G130" i="18"/>
  <c r="F25" i="1"/>
  <c r="I127" i="18"/>
  <c r="G124" i="18"/>
  <c r="F24" i="1"/>
  <c r="I121" i="18"/>
  <c r="G112" i="18"/>
  <c r="F22" i="1"/>
  <c r="I109" i="18"/>
  <c r="G106" i="18"/>
  <c r="F21" i="1"/>
  <c r="I103" i="18"/>
  <c r="G100" i="18"/>
  <c r="F20" i="1"/>
  <c r="I97" i="18"/>
  <c r="G94" i="18"/>
  <c r="F19" i="1"/>
  <c r="I91" i="18"/>
  <c r="G88" i="18"/>
  <c r="F18" i="1"/>
  <c r="I85" i="18"/>
  <c r="G76" i="18"/>
  <c r="F16" i="1"/>
  <c r="G70" i="18"/>
  <c r="I67" i="18"/>
  <c r="G64" i="18"/>
  <c r="F14" i="1"/>
  <c r="I61" i="18"/>
  <c r="G58" i="18"/>
  <c r="F13" i="1"/>
  <c r="I55" i="18"/>
  <c r="G52" i="18"/>
  <c r="I49" i="18"/>
  <c r="G46" i="18"/>
  <c r="F11" i="1"/>
  <c r="C84" i="1"/>
  <c r="D84" i="1" s="1"/>
  <c r="E83" i="1"/>
  <c r="D67" i="1"/>
  <c r="I224" i="18" l="1"/>
  <c r="I225" i="18"/>
  <c r="I57" i="18"/>
  <c r="I56" i="18"/>
  <c r="I219" i="18"/>
  <c r="I218" i="18"/>
  <c r="I284" i="18"/>
  <c r="I285" i="18"/>
  <c r="I117" i="18"/>
  <c r="I116" i="18"/>
  <c r="J307" i="18"/>
  <c r="I309" i="18"/>
  <c r="I308" i="18"/>
  <c r="G55" i="1" s="1"/>
  <c r="I123" i="18"/>
  <c r="I122" i="18"/>
  <c r="G24" i="1" s="1"/>
  <c r="I272" i="18"/>
  <c r="G49" i="1" s="1"/>
  <c r="I273" i="18"/>
  <c r="I99" i="18"/>
  <c r="I98" i="18"/>
  <c r="I135" i="18"/>
  <c r="I134" i="18"/>
  <c r="I152" i="18"/>
  <c r="I153" i="18"/>
  <c r="I171" i="18"/>
  <c r="I170" i="18"/>
  <c r="I236" i="18"/>
  <c r="I237" i="18"/>
  <c r="I63" i="18"/>
  <c r="I62" i="18"/>
  <c r="I176" i="18"/>
  <c r="G33" i="1" s="1"/>
  <c r="I177" i="18"/>
  <c r="I243" i="18"/>
  <c r="I242" i="18"/>
  <c r="I140" i="18"/>
  <c r="I141" i="18"/>
  <c r="J189" i="18"/>
  <c r="J188" i="18"/>
  <c r="J190" i="18" s="1"/>
  <c r="I129" i="18"/>
  <c r="I128" i="18"/>
  <c r="G25" i="1" s="1"/>
  <c r="I260" i="18"/>
  <c r="G47" i="1" s="1"/>
  <c r="I261" i="18"/>
  <c r="I279" i="18"/>
  <c r="I278" i="18"/>
  <c r="I255" i="18"/>
  <c r="I254" i="18"/>
  <c r="I51" i="18"/>
  <c r="I50" i="18"/>
  <c r="I212" i="18"/>
  <c r="G39" i="1" s="1"/>
  <c r="I213" i="18"/>
  <c r="I69" i="18"/>
  <c r="I68" i="18"/>
  <c r="I92" i="18"/>
  <c r="I93" i="18"/>
  <c r="I147" i="18"/>
  <c r="I146" i="18"/>
  <c r="G28" i="1" s="1"/>
  <c r="I164" i="18"/>
  <c r="G31" i="1" s="1"/>
  <c r="I165" i="18"/>
  <c r="I231" i="18"/>
  <c r="I230" i="18"/>
  <c r="I296" i="18"/>
  <c r="I297" i="18"/>
  <c r="I207" i="18"/>
  <c r="I206" i="18"/>
  <c r="G38" i="1" s="1"/>
  <c r="I87" i="18"/>
  <c r="I86" i="18"/>
  <c r="K189" i="18"/>
  <c r="K188" i="18"/>
  <c r="I291" i="18"/>
  <c r="I290" i="18"/>
  <c r="I104" i="18"/>
  <c r="I105" i="18"/>
  <c r="I195" i="18"/>
  <c r="I194" i="18"/>
  <c r="I111" i="18"/>
  <c r="I110" i="18"/>
  <c r="I183" i="18"/>
  <c r="I182" i="18"/>
  <c r="I200" i="18"/>
  <c r="I201" i="18"/>
  <c r="I248" i="18"/>
  <c r="G45" i="1" s="1"/>
  <c r="I249" i="18"/>
  <c r="H118" i="18"/>
  <c r="F23" i="1"/>
  <c r="H82" i="18"/>
  <c r="F17" i="1"/>
  <c r="G23" i="1"/>
  <c r="J115" i="18"/>
  <c r="H136" i="18"/>
  <c r="G56" i="1"/>
  <c r="H316" i="18"/>
  <c r="I310" i="18"/>
  <c r="G54" i="1"/>
  <c r="J302" i="18"/>
  <c r="H304" i="18"/>
  <c r="G53" i="1"/>
  <c r="J295" i="18"/>
  <c r="H298" i="18"/>
  <c r="G52" i="1"/>
  <c r="J289" i="18"/>
  <c r="H292" i="18"/>
  <c r="G51" i="1"/>
  <c r="J283" i="18"/>
  <c r="H286" i="18"/>
  <c r="G50" i="1"/>
  <c r="J277" i="18"/>
  <c r="H280" i="18"/>
  <c r="J271" i="18"/>
  <c r="H274" i="18"/>
  <c r="H48" i="1"/>
  <c r="I268" i="18"/>
  <c r="J259" i="18"/>
  <c r="H262" i="18"/>
  <c r="G46" i="1"/>
  <c r="J253" i="18"/>
  <c r="H256" i="18"/>
  <c r="J247" i="18"/>
  <c r="H250" i="18"/>
  <c r="G44" i="1"/>
  <c r="J241" i="18"/>
  <c r="H244" i="18"/>
  <c r="G43" i="1"/>
  <c r="J235" i="18"/>
  <c r="H238" i="18"/>
  <c r="G42" i="1"/>
  <c r="J229" i="18"/>
  <c r="H232" i="18"/>
  <c r="G41" i="1"/>
  <c r="J223" i="18"/>
  <c r="H226" i="18"/>
  <c r="G40" i="1"/>
  <c r="J217" i="18"/>
  <c r="H220" i="18"/>
  <c r="J211" i="18"/>
  <c r="H214" i="18"/>
  <c r="J205" i="18"/>
  <c r="H208" i="18"/>
  <c r="G37" i="1"/>
  <c r="J199" i="18"/>
  <c r="H202" i="18"/>
  <c r="G36" i="1"/>
  <c r="J193" i="18"/>
  <c r="H196" i="18"/>
  <c r="I35" i="1"/>
  <c r="L187" i="18"/>
  <c r="G34" i="1"/>
  <c r="J181" i="18"/>
  <c r="H184" i="18"/>
  <c r="J175" i="18"/>
  <c r="H178" i="18"/>
  <c r="G32" i="1"/>
  <c r="J169" i="18"/>
  <c r="H172" i="18"/>
  <c r="J163" i="18"/>
  <c r="H166" i="18"/>
  <c r="G30" i="1"/>
  <c r="H160" i="18"/>
  <c r="G29" i="1"/>
  <c r="J151" i="18"/>
  <c r="H154" i="18"/>
  <c r="J145" i="18"/>
  <c r="H148" i="18"/>
  <c r="G27" i="1"/>
  <c r="J139" i="18"/>
  <c r="H142" i="18"/>
  <c r="G26" i="1"/>
  <c r="J133" i="18"/>
  <c r="J127" i="18"/>
  <c r="H130" i="18"/>
  <c r="J121" i="18"/>
  <c r="H124" i="18"/>
  <c r="G22" i="1"/>
  <c r="J109" i="18"/>
  <c r="H112" i="18"/>
  <c r="J103" i="18"/>
  <c r="H106" i="18"/>
  <c r="G20" i="1"/>
  <c r="J97" i="18"/>
  <c r="H100" i="18"/>
  <c r="G19" i="1"/>
  <c r="J91" i="18"/>
  <c r="H94" i="18"/>
  <c r="G18" i="1"/>
  <c r="J85" i="18"/>
  <c r="H88" i="18"/>
  <c r="G16" i="1"/>
  <c r="H76" i="18"/>
  <c r="G15" i="1"/>
  <c r="J67" i="18"/>
  <c r="H70" i="18"/>
  <c r="G14" i="1"/>
  <c r="J61" i="18"/>
  <c r="H64" i="18"/>
  <c r="G13" i="1"/>
  <c r="J55" i="18"/>
  <c r="H58" i="18"/>
  <c r="G12" i="1"/>
  <c r="J49" i="18"/>
  <c r="H52" i="18"/>
  <c r="G11" i="1"/>
  <c r="H46" i="18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J225" i="18" l="1"/>
  <c r="J224" i="18"/>
  <c r="L188" i="18"/>
  <c r="L189" i="18"/>
  <c r="J237" i="18"/>
  <c r="J236" i="18"/>
  <c r="H43" i="1" s="1"/>
  <c r="J99" i="18"/>
  <c r="J98" i="18"/>
  <c r="H20" i="1" s="1"/>
  <c r="J291" i="18"/>
  <c r="J290" i="18"/>
  <c r="J243" i="18"/>
  <c r="J242" i="18"/>
  <c r="H44" i="1" s="1"/>
  <c r="J63" i="18"/>
  <c r="J62" i="18"/>
  <c r="J87" i="18"/>
  <c r="J86" i="18"/>
  <c r="H18" i="1" s="1"/>
  <c r="J261" i="18"/>
  <c r="J260" i="18"/>
  <c r="J279" i="18"/>
  <c r="J278" i="18"/>
  <c r="H50" i="1" s="1"/>
  <c r="J207" i="18"/>
  <c r="J206" i="18"/>
  <c r="J273" i="18"/>
  <c r="J272" i="18"/>
  <c r="H49" i="1" s="1"/>
  <c r="J123" i="18"/>
  <c r="J122" i="18"/>
  <c r="J177" i="18"/>
  <c r="J176" i="18"/>
  <c r="H33" i="1" s="1"/>
  <c r="J105" i="18"/>
  <c r="J104" i="18"/>
  <c r="H21" i="1" s="1"/>
  <c r="J129" i="18"/>
  <c r="J128" i="18"/>
  <c r="H25" i="1" s="1"/>
  <c r="J147" i="18"/>
  <c r="J146" i="18"/>
  <c r="J165" i="18"/>
  <c r="J164" i="18"/>
  <c r="H31" i="1" s="1"/>
  <c r="J213" i="18"/>
  <c r="J212" i="18"/>
  <c r="H39" i="1" s="1"/>
  <c r="J231" i="18"/>
  <c r="J230" i="18"/>
  <c r="J297" i="18"/>
  <c r="J296" i="18"/>
  <c r="H35" i="1"/>
  <c r="K307" i="18"/>
  <c r="J309" i="18"/>
  <c r="J308" i="18"/>
  <c r="H55" i="1" s="1"/>
  <c r="J171" i="18"/>
  <c r="J170" i="18"/>
  <c r="H32" i="1" s="1"/>
  <c r="J57" i="18"/>
  <c r="J56" i="18"/>
  <c r="J255" i="18"/>
  <c r="J254" i="18"/>
  <c r="J141" i="18"/>
  <c r="J140" i="18"/>
  <c r="J195" i="18"/>
  <c r="J194" i="18"/>
  <c r="H36" i="1" s="1"/>
  <c r="J50" i="18"/>
  <c r="J51" i="18"/>
  <c r="J183" i="18"/>
  <c r="J182" i="18"/>
  <c r="J201" i="18"/>
  <c r="J200" i="18"/>
  <c r="J249" i="18"/>
  <c r="J248" i="18"/>
  <c r="H45" i="1" s="1"/>
  <c r="J153" i="18"/>
  <c r="J152" i="18"/>
  <c r="J69" i="18"/>
  <c r="J68" i="18"/>
  <c r="J93" i="18"/>
  <c r="J92" i="18"/>
  <c r="J111" i="18"/>
  <c r="J110" i="18"/>
  <c r="J135" i="18"/>
  <c r="J134" i="18"/>
  <c r="J219" i="18"/>
  <c r="J218" i="18"/>
  <c r="J285" i="18"/>
  <c r="J284" i="18"/>
  <c r="J117" i="18"/>
  <c r="J116" i="18"/>
  <c r="I106" i="18"/>
  <c r="G21" i="1"/>
  <c r="I82" i="18"/>
  <c r="G17" i="1"/>
  <c r="K115" i="18"/>
  <c r="I118" i="18"/>
  <c r="I46" i="18"/>
  <c r="H17" i="1"/>
  <c r="H56" i="1"/>
  <c r="I316" i="18"/>
  <c r="J310" i="18"/>
  <c r="H54" i="1"/>
  <c r="K302" i="18"/>
  <c r="I304" i="18"/>
  <c r="K295" i="18"/>
  <c r="H53" i="1"/>
  <c r="I298" i="18"/>
  <c r="H52" i="1"/>
  <c r="K289" i="18"/>
  <c r="I292" i="18"/>
  <c r="H51" i="1"/>
  <c r="K283" i="18"/>
  <c r="I286" i="18"/>
  <c r="K277" i="18"/>
  <c r="I280" i="18"/>
  <c r="K271" i="18"/>
  <c r="I274" i="18"/>
  <c r="J268" i="18"/>
  <c r="I48" i="1"/>
  <c r="H47" i="1"/>
  <c r="K259" i="18"/>
  <c r="I262" i="18"/>
  <c r="H46" i="1"/>
  <c r="K253" i="18"/>
  <c r="I256" i="18"/>
  <c r="K247" i="18"/>
  <c r="I250" i="18"/>
  <c r="K241" i="18"/>
  <c r="I244" i="18"/>
  <c r="K235" i="18"/>
  <c r="I238" i="18"/>
  <c r="H42" i="1"/>
  <c r="K229" i="18"/>
  <c r="I232" i="18"/>
  <c r="H41" i="1"/>
  <c r="K223" i="18"/>
  <c r="I226" i="18"/>
  <c r="H40" i="1"/>
  <c r="K217" i="18"/>
  <c r="I220" i="18"/>
  <c r="I214" i="18"/>
  <c r="K211" i="18"/>
  <c r="H38" i="1"/>
  <c r="K205" i="18"/>
  <c r="I208" i="18"/>
  <c r="H37" i="1"/>
  <c r="K199" i="18"/>
  <c r="I202" i="18"/>
  <c r="K193" i="18"/>
  <c r="I196" i="18"/>
  <c r="M187" i="18"/>
  <c r="J35" i="1"/>
  <c r="K190" i="18"/>
  <c r="H34" i="1"/>
  <c r="K181" i="18"/>
  <c r="I184" i="18"/>
  <c r="K175" i="18"/>
  <c r="I178" i="18"/>
  <c r="K169" i="18"/>
  <c r="I172" i="18"/>
  <c r="K163" i="18"/>
  <c r="I166" i="18"/>
  <c r="H30" i="1"/>
  <c r="I160" i="18"/>
  <c r="H29" i="1"/>
  <c r="K151" i="18"/>
  <c r="I154" i="18"/>
  <c r="H28" i="1"/>
  <c r="K145" i="18"/>
  <c r="I148" i="18"/>
  <c r="H27" i="1"/>
  <c r="K139" i="18"/>
  <c r="I142" i="18"/>
  <c r="H26" i="1"/>
  <c r="K133" i="18"/>
  <c r="I136" i="18"/>
  <c r="I130" i="18"/>
  <c r="K127" i="18"/>
  <c r="H24" i="1"/>
  <c r="K121" i="18"/>
  <c r="I124" i="18"/>
  <c r="H22" i="1"/>
  <c r="K109" i="18"/>
  <c r="I112" i="18"/>
  <c r="K103" i="18"/>
  <c r="K97" i="18"/>
  <c r="I100" i="18"/>
  <c r="H19" i="1"/>
  <c r="K91" i="18"/>
  <c r="I94" i="18"/>
  <c r="K85" i="18"/>
  <c r="I88" i="18"/>
  <c r="H16" i="1"/>
  <c r="I76" i="18"/>
  <c r="H15" i="1"/>
  <c r="K67" i="18"/>
  <c r="I70" i="18"/>
  <c r="H14" i="1"/>
  <c r="K61" i="18"/>
  <c r="I64" i="18"/>
  <c r="H13" i="1"/>
  <c r="K55" i="18"/>
  <c r="I58" i="18"/>
  <c r="H12" i="1"/>
  <c r="K49" i="18"/>
  <c r="I52" i="18"/>
  <c r="H11" i="1"/>
  <c r="D96" i="1"/>
  <c r="D75" i="1"/>
  <c r="K249" i="18" l="1"/>
  <c r="K248" i="18"/>
  <c r="K153" i="18"/>
  <c r="K152" i="18"/>
  <c r="K123" i="18"/>
  <c r="K122" i="18"/>
  <c r="I24" i="1" s="1"/>
  <c r="K141" i="18"/>
  <c r="K140" i="18"/>
  <c r="M189" i="18"/>
  <c r="M188" i="18"/>
  <c r="K207" i="18"/>
  <c r="K206" i="18"/>
  <c r="K255" i="18"/>
  <c r="K254" i="18"/>
  <c r="I46" i="1" s="1"/>
  <c r="K273" i="18"/>
  <c r="K272" i="18"/>
  <c r="I49" i="1" s="1"/>
  <c r="K117" i="18"/>
  <c r="K116" i="18"/>
  <c r="K135" i="18"/>
  <c r="K134" i="18"/>
  <c r="K87" i="18"/>
  <c r="K86" i="18"/>
  <c r="K225" i="18"/>
  <c r="K224" i="18"/>
  <c r="K291" i="18"/>
  <c r="K290" i="18"/>
  <c r="L307" i="18"/>
  <c r="K309" i="18"/>
  <c r="K308" i="18"/>
  <c r="I55" i="1" s="1"/>
  <c r="K297" i="18"/>
  <c r="K296" i="18"/>
  <c r="K171" i="18"/>
  <c r="K170" i="18"/>
  <c r="K219" i="18"/>
  <c r="K218" i="18"/>
  <c r="K105" i="18"/>
  <c r="K104" i="18"/>
  <c r="K177" i="18"/>
  <c r="K176" i="18"/>
  <c r="K195" i="18"/>
  <c r="K194" i="18"/>
  <c r="K213" i="18"/>
  <c r="K212" i="18"/>
  <c r="K243" i="18"/>
  <c r="K242" i="18"/>
  <c r="K99" i="18"/>
  <c r="K98" i="18"/>
  <c r="I20" i="1" s="1"/>
  <c r="K129" i="18"/>
  <c r="K128" i="18"/>
  <c r="K165" i="18"/>
  <c r="K164" i="18"/>
  <c r="K261" i="18"/>
  <c r="K260" i="18"/>
  <c r="K279" i="18"/>
  <c r="K278" i="18"/>
  <c r="K201" i="18"/>
  <c r="K200" i="18"/>
  <c r="K57" i="18"/>
  <c r="K56" i="18"/>
  <c r="K285" i="18"/>
  <c r="K284" i="18"/>
  <c r="I51" i="1" s="1"/>
  <c r="K237" i="18"/>
  <c r="K236" i="18"/>
  <c r="I43" i="1" s="1"/>
  <c r="K63" i="18"/>
  <c r="K62" i="18"/>
  <c r="K51" i="18"/>
  <c r="K50" i="18"/>
  <c r="K147" i="18"/>
  <c r="K146" i="18"/>
  <c r="K69" i="18"/>
  <c r="K68" i="18"/>
  <c r="I15" i="1" s="1"/>
  <c r="K93" i="18"/>
  <c r="K92" i="18"/>
  <c r="K111" i="18"/>
  <c r="K110" i="18"/>
  <c r="K183" i="18"/>
  <c r="K182" i="18"/>
  <c r="K231" i="18"/>
  <c r="K230" i="18"/>
  <c r="I42" i="1" s="1"/>
  <c r="J118" i="18"/>
  <c r="H23" i="1"/>
  <c r="K268" i="18"/>
  <c r="L190" i="18"/>
  <c r="K310" i="18"/>
  <c r="I17" i="1"/>
  <c r="J82" i="18"/>
  <c r="I23" i="1"/>
  <c r="L115" i="18"/>
  <c r="I56" i="1"/>
  <c r="J316" i="18"/>
  <c r="I54" i="1"/>
  <c r="L302" i="18"/>
  <c r="J304" i="18"/>
  <c r="J298" i="18"/>
  <c r="I53" i="1"/>
  <c r="L295" i="18"/>
  <c r="I52" i="1"/>
  <c r="L289" i="18"/>
  <c r="J292" i="18"/>
  <c r="L283" i="18"/>
  <c r="J286" i="18"/>
  <c r="I50" i="1"/>
  <c r="L277" i="18"/>
  <c r="J280" i="18"/>
  <c r="L271" i="18"/>
  <c r="J274" i="18"/>
  <c r="J48" i="1"/>
  <c r="I47" i="1"/>
  <c r="L259" i="18"/>
  <c r="J262" i="18"/>
  <c r="L253" i="18"/>
  <c r="J256" i="18"/>
  <c r="I45" i="1"/>
  <c r="L247" i="18"/>
  <c r="J250" i="18"/>
  <c r="I44" i="1"/>
  <c r="L241" i="18"/>
  <c r="J244" i="18"/>
  <c r="L235" i="18"/>
  <c r="J238" i="18"/>
  <c r="L229" i="18"/>
  <c r="J232" i="18"/>
  <c r="I41" i="1"/>
  <c r="L223" i="18"/>
  <c r="J226" i="18"/>
  <c r="I40" i="1"/>
  <c r="L217" i="18"/>
  <c r="J220" i="18"/>
  <c r="I39" i="1"/>
  <c r="L211" i="18"/>
  <c r="J214" i="18"/>
  <c r="I38" i="1"/>
  <c r="L205" i="18"/>
  <c r="J208" i="18"/>
  <c r="I37" i="1"/>
  <c r="L199" i="18"/>
  <c r="J202" i="18"/>
  <c r="J196" i="18"/>
  <c r="I36" i="1"/>
  <c r="L193" i="18"/>
  <c r="N187" i="18"/>
  <c r="K35" i="1"/>
  <c r="I34" i="1"/>
  <c r="L181" i="18"/>
  <c r="J184" i="18"/>
  <c r="I33" i="1"/>
  <c r="L175" i="18"/>
  <c r="J178" i="18"/>
  <c r="I32" i="1"/>
  <c r="L169" i="18"/>
  <c r="J172" i="18"/>
  <c r="I31" i="1"/>
  <c r="L163" i="18"/>
  <c r="J166" i="18"/>
  <c r="I30" i="1"/>
  <c r="J160" i="18"/>
  <c r="I29" i="1"/>
  <c r="L151" i="18"/>
  <c r="J154" i="18"/>
  <c r="I28" i="1"/>
  <c r="L145" i="18"/>
  <c r="J148" i="18"/>
  <c r="I27" i="1"/>
  <c r="L139" i="18"/>
  <c r="J142" i="18"/>
  <c r="I26" i="1"/>
  <c r="L133" i="18"/>
  <c r="J136" i="18"/>
  <c r="I25" i="1"/>
  <c r="L127" i="18"/>
  <c r="J130" i="18"/>
  <c r="J124" i="18"/>
  <c r="L121" i="18"/>
  <c r="I22" i="1"/>
  <c r="L109" i="18"/>
  <c r="J112" i="18"/>
  <c r="I21" i="1"/>
  <c r="L103" i="18"/>
  <c r="J106" i="18"/>
  <c r="L97" i="18"/>
  <c r="J100" i="18"/>
  <c r="I19" i="1"/>
  <c r="L91" i="18"/>
  <c r="J94" i="18"/>
  <c r="I18" i="1"/>
  <c r="L85" i="18"/>
  <c r="J88" i="18"/>
  <c r="I16" i="1"/>
  <c r="J76" i="18"/>
  <c r="L67" i="18"/>
  <c r="J70" i="18"/>
  <c r="I14" i="1"/>
  <c r="L61" i="18"/>
  <c r="J64" i="18"/>
  <c r="I13" i="1"/>
  <c r="L55" i="18"/>
  <c r="J58" i="18"/>
  <c r="I12" i="1"/>
  <c r="L49" i="18"/>
  <c r="J52" i="18"/>
  <c r="I11" i="1"/>
  <c r="J46" i="18"/>
  <c r="H13" i="18"/>
  <c r="I13" i="18" s="1"/>
  <c r="J13" i="18" s="1"/>
  <c r="K13" i="18" s="1"/>
  <c r="L13" i="18" s="1"/>
  <c r="M13" i="18" s="1"/>
  <c r="N13" i="18" s="1"/>
  <c r="O13" i="18" s="1"/>
  <c r="P13" i="18" s="1"/>
  <c r="L279" i="18" l="1"/>
  <c r="L278" i="18"/>
  <c r="L93" i="18"/>
  <c r="L92" i="18"/>
  <c r="L243" i="18"/>
  <c r="L242" i="18"/>
  <c r="J44" i="1" s="1"/>
  <c r="L111" i="18"/>
  <c r="L110" i="18"/>
  <c r="J22" i="1" s="1"/>
  <c r="L183" i="18"/>
  <c r="L182" i="18"/>
  <c r="L200" i="18"/>
  <c r="L201" i="18"/>
  <c r="L248" i="18"/>
  <c r="L249" i="18"/>
  <c r="L284" i="18"/>
  <c r="L285" i="18"/>
  <c r="L105" i="18"/>
  <c r="L104" i="18"/>
  <c r="L296" i="18"/>
  <c r="L297" i="18"/>
  <c r="L51" i="18"/>
  <c r="L50" i="18"/>
  <c r="L135" i="18"/>
  <c r="L134" i="18"/>
  <c r="J26" i="1" s="1"/>
  <c r="L219" i="18"/>
  <c r="L218" i="18"/>
  <c r="L117" i="18"/>
  <c r="L116" i="18"/>
  <c r="L212" i="18"/>
  <c r="L213" i="18"/>
  <c r="L69" i="18"/>
  <c r="L68" i="18"/>
  <c r="J15" i="1" s="1"/>
  <c r="L164" i="18"/>
  <c r="L165" i="18"/>
  <c r="L231" i="18"/>
  <c r="L230" i="18"/>
  <c r="L57" i="18"/>
  <c r="L56" i="18"/>
  <c r="L99" i="18"/>
  <c r="L98" i="18"/>
  <c r="J20" i="1" s="1"/>
  <c r="L123" i="18"/>
  <c r="L122" i="18"/>
  <c r="L152" i="18"/>
  <c r="L153" i="18"/>
  <c r="L171" i="18"/>
  <c r="L170" i="18"/>
  <c r="J32" i="1" s="1"/>
  <c r="L236" i="18"/>
  <c r="L237" i="18"/>
  <c r="L272" i="18"/>
  <c r="L273" i="18"/>
  <c r="M307" i="18"/>
  <c r="L309" i="18"/>
  <c r="L308" i="18"/>
  <c r="N189" i="18"/>
  <c r="N188" i="18"/>
  <c r="L176" i="18"/>
  <c r="L177" i="18"/>
  <c r="L129" i="18"/>
  <c r="L128" i="18"/>
  <c r="L260" i="18"/>
  <c r="L261" i="18"/>
  <c r="L147" i="18"/>
  <c r="L146" i="18"/>
  <c r="L207" i="18"/>
  <c r="L206" i="18"/>
  <c r="L255" i="18"/>
  <c r="L254" i="18"/>
  <c r="L291" i="18"/>
  <c r="L290" i="18"/>
  <c r="L63" i="18"/>
  <c r="L62" i="18"/>
  <c r="L87" i="18"/>
  <c r="L86" i="18"/>
  <c r="L141" i="18"/>
  <c r="L140" i="18"/>
  <c r="L195" i="18"/>
  <c r="L194" i="18"/>
  <c r="L224" i="18"/>
  <c r="J41" i="1" s="1"/>
  <c r="L225" i="18"/>
  <c r="L310" i="18"/>
  <c r="J55" i="1"/>
  <c r="J23" i="1"/>
  <c r="M115" i="18"/>
  <c r="K118" i="18"/>
  <c r="J17" i="1"/>
  <c r="L268" i="18"/>
  <c r="K82" i="18"/>
  <c r="K316" i="18"/>
  <c r="M302" i="18"/>
  <c r="K304" i="18"/>
  <c r="M295" i="18"/>
  <c r="K298" i="18"/>
  <c r="M289" i="18"/>
  <c r="K292" i="18"/>
  <c r="M283" i="18"/>
  <c r="K286" i="18"/>
  <c r="M277" i="18"/>
  <c r="K280" i="18"/>
  <c r="M271" i="18"/>
  <c r="K274" i="18"/>
  <c r="K48" i="1"/>
  <c r="M259" i="18"/>
  <c r="J47" i="1"/>
  <c r="K262" i="18"/>
  <c r="M253" i="18"/>
  <c r="J46" i="1"/>
  <c r="K256" i="18"/>
  <c r="M247" i="18"/>
  <c r="J45" i="1"/>
  <c r="K250" i="18"/>
  <c r="M241" i="18"/>
  <c r="K244" i="18"/>
  <c r="M235" i="18"/>
  <c r="J43" i="1"/>
  <c r="K238" i="18"/>
  <c r="M229" i="18"/>
  <c r="J42" i="1"/>
  <c r="K232" i="18"/>
  <c r="M223" i="18"/>
  <c r="K226" i="18"/>
  <c r="M217" i="18"/>
  <c r="J40" i="1"/>
  <c r="K220" i="18"/>
  <c r="J39" i="1"/>
  <c r="M211" i="18"/>
  <c r="K214" i="18"/>
  <c r="M205" i="18"/>
  <c r="J38" i="1"/>
  <c r="K208" i="18"/>
  <c r="M199" i="18"/>
  <c r="J37" i="1"/>
  <c r="K202" i="18"/>
  <c r="K196" i="18"/>
  <c r="M193" i="18"/>
  <c r="M190" i="18"/>
  <c r="O187" i="18"/>
  <c r="M181" i="18"/>
  <c r="J34" i="1"/>
  <c r="K184" i="18"/>
  <c r="M175" i="18"/>
  <c r="J33" i="1"/>
  <c r="K178" i="18"/>
  <c r="M169" i="18"/>
  <c r="K172" i="18"/>
  <c r="M163" i="18"/>
  <c r="J31" i="1"/>
  <c r="K166" i="18"/>
  <c r="J30" i="1"/>
  <c r="K160" i="18"/>
  <c r="J29" i="1"/>
  <c r="M151" i="18"/>
  <c r="K154" i="18"/>
  <c r="M145" i="18"/>
  <c r="J28" i="1"/>
  <c r="K148" i="18"/>
  <c r="M139" i="18"/>
  <c r="J27" i="1"/>
  <c r="K142" i="18"/>
  <c r="M133" i="18"/>
  <c r="K136" i="18"/>
  <c r="M127" i="18"/>
  <c r="J25" i="1"/>
  <c r="K130" i="18"/>
  <c r="M121" i="18"/>
  <c r="J24" i="1"/>
  <c r="K124" i="18"/>
  <c r="M109" i="18"/>
  <c r="K112" i="18"/>
  <c r="M103" i="18"/>
  <c r="J21" i="1"/>
  <c r="K106" i="18"/>
  <c r="M97" i="18"/>
  <c r="K100" i="18"/>
  <c r="M91" i="18"/>
  <c r="J19" i="1"/>
  <c r="K94" i="18"/>
  <c r="M85" i="18"/>
  <c r="J18" i="1"/>
  <c r="K88" i="18"/>
  <c r="J16" i="1"/>
  <c r="K76" i="18"/>
  <c r="M67" i="18"/>
  <c r="K70" i="18"/>
  <c r="M61" i="18"/>
  <c r="J14" i="1"/>
  <c r="K64" i="18"/>
  <c r="M55" i="18"/>
  <c r="J13" i="1"/>
  <c r="K58" i="18"/>
  <c r="M49" i="18"/>
  <c r="J12" i="1"/>
  <c r="K52" i="18"/>
  <c r="J11" i="1"/>
  <c r="K46" i="18"/>
  <c r="M87" i="18" l="1"/>
  <c r="M86" i="18"/>
  <c r="M285" i="18"/>
  <c r="M284" i="18"/>
  <c r="M105" i="18"/>
  <c r="M104" i="18"/>
  <c r="K21" i="1" s="1"/>
  <c r="M177" i="18"/>
  <c r="M176" i="18"/>
  <c r="M261" i="18"/>
  <c r="M260" i="18"/>
  <c r="M50" i="18"/>
  <c r="M51" i="18"/>
  <c r="M290" i="18"/>
  <c r="M291" i="18"/>
  <c r="M69" i="18"/>
  <c r="M68" i="18"/>
  <c r="M93" i="18"/>
  <c r="M92" i="18"/>
  <c r="M146" i="18"/>
  <c r="M147" i="18"/>
  <c r="M165" i="18"/>
  <c r="M164" i="18"/>
  <c r="K31" i="1" s="1"/>
  <c r="M201" i="18"/>
  <c r="M200" i="18"/>
  <c r="M249" i="18"/>
  <c r="M248" i="18"/>
  <c r="M242" i="18"/>
  <c r="M243" i="18"/>
  <c r="M129" i="18"/>
  <c r="M128" i="18"/>
  <c r="K25" i="1" s="1"/>
  <c r="M110" i="18"/>
  <c r="M111" i="18"/>
  <c r="M183" i="18"/>
  <c r="M182" i="18"/>
  <c r="M218" i="18"/>
  <c r="M219" i="18"/>
  <c r="M273" i="18"/>
  <c r="M272" i="18"/>
  <c r="K49" i="1" s="1"/>
  <c r="M297" i="18"/>
  <c r="M296" i="18"/>
  <c r="M141" i="18"/>
  <c r="M140" i="18"/>
  <c r="M230" i="18"/>
  <c r="M231" i="18"/>
  <c r="M134" i="18"/>
  <c r="M135" i="18"/>
  <c r="O189" i="18"/>
  <c r="O188" i="18"/>
  <c r="M237" i="18"/>
  <c r="M236" i="18"/>
  <c r="M117" i="18"/>
  <c r="M116" i="18"/>
  <c r="N307" i="18"/>
  <c r="M309" i="18"/>
  <c r="M310" i="18" s="1"/>
  <c r="M308" i="18"/>
  <c r="K55" i="1" s="1"/>
  <c r="M213" i="18"/>
  <c r="M212" i="18"/>
  <c r="M57" i="18"/>
  <c r="M56" i="18"/>
  <c r="M153" i="18"/>
  <c r="M152" i="18"/>
  <c r="M98" i="18"/>
  <c r="M99" i="18"/>
  <c r="M171" i="18"/>
  <c r="M170" i="18"/>
  <c r="M206" i="18"/>
  <c r="M207" i="18"/>
  <c r="M254" i="18"/>
  <c r="M255" i="18"/>
  <c r="M278" i="18"/>
  <c r="M279" i="18"/>
  <c r="M63" i="18"/>
  <c r="M62" i="18"/>
  <c r="M122" i="18"/>
  <c r="M123" i="18"/>
  <c r="M194" i="18"/>
  <c r="M195" i="18"/>
  <c r="M225" i="18"/>
  <c r="M224" i="18"/>
  <c r="N190" i="18"/>
  <c r="L35" i="1"/>
  <c r="L274" i="18"/>
  <c r="J49" i="1"/>
  <c r="L286" i="18"/>
  <c r="J51" i="1"/>
  <c r="L298" i="18"/>
  <c r="J53" i="1"/>
  <c r="L316" i="18"/>
  <c r="J56" i="1"/>
  <c r="L280" i="18"/>
  <c r="J50" i="1"/>
  <c r="L292" i="18"/>
  <c r="J52" i="1"/>
  <c r="L304" i="18"/>
  <c r="J54" i="1"/>
  <c r="L196" i="18"/>
  <c r="J36" i="1"/>
  <c r="M268" i="18"/>
  <c r="L52" i="18"/>
  <c r="L64" i="18"/>
  <c r="L76" i="18"/>
  <c r="L94" i="18"/>
  <c r="L106" i="18"/>
  <c r="L46" i="18"/>
  <c r="L58" i="18"/>
  <c r="L70" i="18"/>
  <c r="L130" i="18"/>
  <c r="L142" i="18"/>
  <c r="L166" i="18"/>
  <c r="L178" i="18"/>
  <c r="L202" i="18"/>
  <c r="L226" i="18"/>
  <c r="L238" i="18"/>
  <c r="L250" i="18"/>
  <c r="L262" i="18"/>
  <c r="L82" i="18"/>
  <c r="N115" i="18"/>
  <c r="K23" i="1"/>
  <c r="L124" i="18"/>
  <c r="L136" i="18"/>
  <c r="L148" i="18"/>
  <c r="L160" i="18"/>
  <c r="L172" i="18"/>
  <c r="L184" i="18"/>
  <c r="L208" i="18"/>
  <c r="L220" i="18"/>
  <c r="L232" i="18"/>
  <c r="L244" i="18"/>
  <c r="L256" i="18"/>
  <c r="L88" i="18"/>
  <c r="L100" i="18"/>
  <c r="L112" i="18"/>
  <c r="L118" i="18"/>
  <c r="K56" i="1"/>
  <c r="N302" i="18"/>
  <c r="N295" i="18"/>
  <c r="N289" i="18"/>
  <c r="K52" i="1"/>
  <c r="N283" i="18"/>
  <c r="K51" i="1"/>
  <c r="N277" i="18"/>
  <c r="N271" i="18"/>
  <c r="L48" i="1"/>
  <c r="N259" i="18"/>
  <c r="N253" i="18"/>
  <c r="N247" i="18"/>
  <c r="K45" i="1"/>
  <c r="N241" i="18"/>
  <c r="K44" i="1"/>
  <c r="N235" i="18"/>
  <c r="K43" i="1"/>
  <c r="N229" i="18"/>
  <c r="N223" i="18"/>
  <c r="K41" i="1"/>
  <c r="N217" i="18"/>
  <c r="K40" i="1"/>
  <c r="N211" i="18"/>
  <c r="L214" i="18"/>
  <c r="N205" i="18"/>
  <c r="K38" i="1"/>
  <c r="N199" i="18"/>
  <c r="N193" i="18"/>
  <c r="K36" i="1"/>
  <c r="P187" i="18"/>
  <c r="M35" i="1"/>
  <c r="N181" i="18"/>
  <c r="N175" i="18"/>
  <c r="N169" i="18"/>
  <c r="N163" i="18"/>
  <c r="K30" i="1"/>
  <c r="N151" i="18"/>
  <c r="L154" i="18"/>
  <c r="N145" i="18"/>
  <c r="N139" i="18"/>
  <c r="K27" i="1"/>
  <c r="N133" i="18"/>
  <c r="K26" i="1"/>
  <c r="N127" i="18"/>
  <c r="N121" i="18"/>
  <c r="N109" i="18"/>
  <c r="K22" i="1"/>
  <c r="N103" i="18"/>
  <c r="N97" i="18"/>
  <c r="K20" i="1"/>
  <c r="N91" i="18"/>
  <c r="N85" i="18"/>
  <c r="K16" i="1"/>
  <c r="N67" i="18"/>
  <c r="K15" i="1"/>
  <c r="N61" i="18"/>
  <c r="N55" i="18"/>
  <c r="K13" i="1"/>
  <c r="N49" i="18"/>
  <c r="K12" i="1"/>
  <c r="C10" i="1"/>
  <c r="E33" i="18"/>
  <c r="N87" i="18" l="1"/>
  <c r="N86" i="18"/>
  <c r="N213" i="18"/>
  <c r="N212" i="18"/>
  <c r="N273" i="18"/>
  <c r="N272" i="18"/>
  <c r="N219" i="18"/>
  <c r="N218" i="18"/>
  <c r="N123" i="18"/>
  <c r="N122" i="18"/>
  <c r="N51" i="18"/>
  <c r="N50" i="18"/>
  <c r="N93" i="18"/>
  <c r="N92" i="18"/>
  <c r="L19" i="1" s="1"/>
  <c r="N153" i="18"/>
  <c r="N152" i="18"/>
  <c r="P189" i="18"/>
  <c r="P188" i="18"/>
  <c r="N243" i="18"/>
  <c r="N242" i="18"/>
  <c r="N279" i="18"/>
  <c r="N278" i="18"/>
  <c r="L50" i="1" s="1"/>
  <c r="N129" i="18"/>
  <c r="N128" i="18"/>
  <c r="N57" i="18"/>
  <c r="N56" i="18"/>
  <c r="N99" i="18"/>
  <c r="N98" i="18"/>
  <c r="N195" i="18"/>
  <c r="N194" i="18"/>
  <c r="N249" i="18"/>
  <c r="N248" i="18"/>
  <c r="N285" i="18"/>
  <c r="N284" i="18"/>
  <c r="O307" i="18"/>
  <c r="N309" i="18"/>
  <c r="N308" i="18"/>
  <c r="L55" i="1" s="1"/>
  <c r="N63" i="18"/>
  <c r="N62" i="18"/>
  <c r="N105" i="18"/>
  <c r="N104" i="18"/>
  <c r="N135" i="18"/>
  <c r="N134" i="18"/>
  <c r="N165" i="18"/>
  <c r="N164" i="18"/>
  <c r="N201" i="18"/>
  <c r="N200" i="18"/>
  <c r="N225" i="18"/>
  <c r="N224" i="18"/>
  <c r="N255" i="18"/>
  <c r="N254" i="18"/>
  <c r="N171" i="18"/>
  <c r="N170" i="18"/>
  <c r="L32" i="1" s="1"/>
  <c r="N231" i="18"/>
  <c r="N230" i="18"/>
  <c r="N291" i="18"/>
  <c r="N290" i="18"/>
  <c r="N261" i="18"/>
  <c r="N260" i="18"/>
  <c r="N69" i="18"/>
  <c r="N68" i="18"/>
  <c r="N141" i="18"/>
  <c r="N140" i="18"/>
  <c r="N177" i="18"/>
  <c r="N176" i="18"/>
  <c r="N207" i="18"/>
  <c r="N206" i="18"/>
  <c r="N297" i="18"/>
  <c r="N296" i="18"/>
  <c r="N117" i="18"/>
  <c r="N116" i="18"/>
  <c r="N111" i="18"/>
  <c r="N110" i="18"/>
  <c r="N147" i="18"/>
  <c r="N146" i="18"/>
  <c r="N183" i="18"/>
  <c r="N182" i="18"/>
  <c r="N237" i="18"/>
  <c r="N236" i="18"/>
  <c r="M124" i="18"/>
  <c r="K24" i="1"/>
  <c r="M172" i="18"/>
  <c r="K32" i="1"/>
  <c r="M298" i="18"/>
  <c r="K53" i="1"/>
  <c r="M154" i="18"/>
  <c r="K29" i="1"/>
  <c r="M256" i="18"/>
  <c r="K46" i="1"/>
  <c r="M148" i="18"/>
  <c r="K28" i="1"/>
  <c r="M178" i="18"/>
  <c r="K33" i="1"/>
  <c r="M184" i="18"/>
  <c r="K34" i="1"/>
  <c r="M214" i="18"/>
  <c r="K39" i="1"/>
  <c r="M262" i="18"/>
  <c r="K47" i="1"/>
  <c r="M304" i="18"/>
  <c r="K54" i="1"/>
  <c r="M202" i="18"/>
  <c r="K37" i="1"/>
  <c r="M232" i="18"/>
  <c r="K42" i="1"/>
  <c r="M280" i="18"/>
  <c r="K50" i="1"/>
  <c r="M250" i="18"/>
  <c r="M142" i="18"/>
  <c r="M118" i="18"/>
  <c r="M94" i="18"/>
  <c r="K19" i="1"/>
  <c r="M64" i="18"/>
  <c r="K14" i="1"/>
  <c r="M46" i="18"/>
  <c r="K11" i="1"/>
  <c r="M88" i="18"/>
  <c r="K18" i="1"/>
  <c r="M82" i="18"/>
  <c r="K17" i="1"/>
  <c r="M70" i="18"/>
  <c r="M58" i="18"/>
  <c r="M112" i="18"/>
  <c r="M196" i="18"/>
  <c r="M226" i="18"/>
  <c r="M274" i="18"/>
  <c r="M76" i="18"/>
  <c r="M136" i="18"/>
  <c r="M166" i="18"/>
  <c r="M244" i="18"/>
  <c r="M292" i="18"/>
  <c r="O115" i="18"/>
  <c r="L23" i="1"/>
  <c r="M220" i="18"/>
  <c r="M316" i="18"/>
  <c r="M52" i="18"/>
  <c r="M100" i="18"/>
  <c r="M130" i="18"/>
  <c r="M160" i="18"/>
  <c r="M208" i="18"/>
  <c r="M238" i="18"/>
  <c r="M286" i="18"/>
  <c r="O302" i="18"/>
  <c r="O295" i="18"/>
  <c r="L53" i="1"/>
  <c r="O289" i="18"/>
  <c r="O283" i="18"/>
  <c r="L51" i="1"/>
  <c r="O277" i="18"/>
  <c r="O271" i="18"/>
  <c r="N268" i="18"/>
  <c r="M48" i="1"/>
  <c r="O259" i="18"/>
  <c r="O253" i="18"/>
  <c r="L46" i="1"/>
  <c r="O247" i="18"/>
  <c r="L45" i="1"/>
  <c r="O241" i="18"/>
  <c r="O235" i="18"/>
  <c r="L43" i="1"/>
  <c r="O229" i="18"/>
  <c r="L42" i="1"/>
  <c r="O223" i="18"/>
  <c r="O217" i="18"/>
  <c r="L40" i="1"/>
  <c r="O211" i="18"/>
  <c r="O205" i="18"/>
  <c r="O199" i="18"/>
  <c r="L37" i="1"/>
  <c r="O193" i="18"/>
  <c r="O190" i="18"/>
  <c r="N35" i="1"/>
  <c r="O35" i="1" s="1"/>
  <c r="P35" i="1" s="1"/>
  <c r="Q35" i="1" s="1"/>
  <c r="Q189" i="18"/>
  <c r="Q187" i="18"/>
  <c r="O181" i="18"/>
  <c r="O175" i="18"/>
  <c r="O169" i="18"/>
  <c r="O163" i="18"/>
  <c r="O151" i="18"/>
  <c r="L29" i="1"/>
  <c r="O145" i="18"/>
  <c r="O139" i="18"/>
  <c r="L27" i="1"/>
  <c r="O133" i="18"/>
  <c r="O127" i="18"/>
  <c r="O121" i="18"/>
  <c r="L24" i="1"/>
  <c r="O109" i="18"/>
  <c r="L21" i="1"/>
  <c r="O103" i="18"/>
  <c r="M106" i="18"/>
  <c r="O97" i="18"/>
  <c r="O91" i="18"/>
  <c r="O85" i="18"/>
  <c r="L18" i="1"/>
  <c r="O67" i="18"/>
  <c r="O61" i="18"/>
  <c r="L14" i="1"/>
  <c r="O55" i="18"/>
  <c r="O49" i="18"/>
  <c r="L11" i="1"/>
  <c r="E39" i="18"/>
  <c r="E32" i="18"/>
  <c r="C9" i="1" s="1"/>
  <c r="E20" i="18"/>
  <c r="C7" i="1" s="1"/>
  <c r="E26" i="18"/>
  <c r="C8" i="1" s="1"/>
  <c r="O57" i="18" l="1"/>
  <c r="O56" i="18"/>
  <c r="O291" i="18"/>
  <c r="O290" i="18"/>
  <c r="O201" i="18"/>
  <c r="O200" i="18"/>
  <c r="M37" i="1" s="1"/>
  <c r="O165" i="18"/>
  <c r="O164" i="18"/>
  <c r="M31" i="1" s="1"/>
  <c r="O225" i="18"/>
  <c r="O224" i="18"/>
  <c r="O99" i="18"/>
  <c r="O98" i="18"/>
  <c r="O261" i="18"/>
  <c r="O260" i="18"/>
  <c r="M47" i="1" s="1"/>
  <c r="O123" i="18"/>
  <c r="O122" i="18"/>
  <c r="N310" i="18"/>
  <c r="O51" i="18"/>
  <c r="O50" i="18"/>
  <c r="O93" i="18"/>
  <c r="O92" i="18"/>
  <c r="O129" i="18"/>
  <c r="O128" i="18"/>
  <c r="O195" i="18"/>
  <c r="O194" i="18"/>
  <c r="O255" i="18"/>
  <c r="O254" i="18"/>
  <c r="O285" i="18"/>
  <c r="O284" i="18"/>
  <c r="O177" i="18"/>
  <c r="O176" i="18"/>
  <c r="O63" i="18"/>
  <c r="O62" i="18"/>
  <c r="O105" i="18"/>
  <c r="O104" i="18"/>
  <c r="O141" i="18"/>
  <c r="O140" i="18"/>
  <c r="O183" i="18"/>
  <c r="O182" i="18"/>
  <c r="O207" i="18"/>
  <c r="O206" i="18"/>
  <c r="O237" i="18"/>
  <c r="O236" i="18"/>
  <c r="O297" i="18"/>
  <c r="O296" i="18"/>
  <c r="O69" i="18"/>
  <c r="O68" i="18"/>
  <c r="O147" i="18"/>
  <c r="O146" i="18"/>
  <c r="O213" i="18"/>
  <c r="O212" i="18"/>
  <c r="O243" i="18"/>
  <c r="O242" i="18"/>
  <c r="O273" i="18"/>
  <c r="O272" i="18"/>
  <c r="P307" i="18"/>
  <c r="O309" i="18"/>
  <c r="O308" i="18"/>
  <c r="M55" i="1" s="1"/>
  <c r="O171" i="18"/>
  <c r="O170" i="18"/>
  <c r="O117" i="18"/>
  <c r="O116" i="18"/>
  <c r="M23" i="1" s="1"/>
  <c r="O111" i="18"/>
  <c r="O110" i="18"/>
  <c r="M22" i="1" s="1"/>
  <c r="O135" i="18"/>
  <c r="O134" i="18"/>
  <c r="O231" i="18"/>
  <c r="O230" i="18"/>
  <c r="O87" i="18"/>
  <c r="O86" i="18"/>
  <c r="M18" i="1" s="1"/>
  <c r="O153" i="18"/>
  <c r="O152" i="18"/>
  <c r="M29" i="1" s="1"/>
  <c r="O219" i="18"/>
  <c r="O218" i="18"/>
  <c r="O249" i="18"/>
  <c r="O248" i="18"/>
  <c r="O279" i="18"/>
  <c r="O278" i="18"/>
  <c r="M50" i="1" s="1"/>
  <c r="N184" i="18"/>
  <c r="L34" i="1"/>
  <c r="N112" i="18"/>
  <c r="L22" i="1"/>
  <c r="N292" i="18"/>
  <c r="L52" i="1"/>
  <c r="N136" i="18"/>
  <c r="L26" i="1"/>
  <c r="N262" i="18"/>
  <c r="L47" i="1"/>
  <c r="N214" i="18"/>
  <c r="L39" i="1"/>
  <c r="N160" i="18"/>
  <c r="L30" i="1"/>
  <c r="N178" i="18"/>
  <c r="L33" i="1"/>
  <c r="N208" i="18"/>
  <c r="L38" i="1"/>
  <c r="N316" i="18"/>
  <c r="L56" i="1"/>
  <c r="N130" i="18"/>
  <c r="L25" i="1"/>
  <c r="N226" i="18"/>
  <c r="L41" i="1"/>
  <c r="N304" i="18"/>
  <c r="L54" i="1"/>
  <c r="N148" i="18"/>
  <c r="L28" i="1"/>
  <c r="N166" i="18"/>
  <c r="L31" i="1"/>
  <c r="N196" i="18"/>
  <c r="L36" i="1"/>
  <c r="N244" i="18"/>
  <c r="L44" i="1"/>
  <c r="N274" i="18"/>
  <c r="L49" i="1"/>
  <c r="N286" i="18"/>
  <c r="N256" i="18"/>
  <c r="N220" i="18"/>
  <c r="N298" i="18"/>
  <c r="N142" i="18"/>
  <c r="N238" i="18"/>
  <c r="N52" i="18"/>
  <c r="L12" i="1"/>
  <c r="N58" i="18"/>
  <c r="L13" i="1"/>
  <c r="N70" i="18"/>
  <c r="L15" i="1"/>
  <c r="N100" i="18"/>
  <c r="L20" i="1"/>
  <c r="N82" i="18"/>
  <c r="L17" i="1"/>
  <c r="N76" i="18"/>
  <c r="L16" i="1"/>
  <c r="N88" i="18"/>
  <c r="N118" i="18"/>
  <c r="P115" i="18"/>
  <c r="N46" i="18"/>
  <c r="N154" i="18"/>
  <c r="N232" i="18"/>
  <c r="M17" i="1"/>
  <c r="N64" i="18"/>
  <c r="N94" i="18"/>
  <c r="N106" i="18"/>
  <c r="N124" i="18"/>
  <c r="N172" i="18"/>
  <c r="N202" i="18"/>
  <c r="N250" i="18"/>
  <c r="Q313" i="18"/>
  <c r="M56" i="1"/>
  <c r="O310" i="18"/>
  <c r="M54" i="1"/>
  <c r="P295" i="18"/>
  <c r="M53" i="1"/>
  <c r="P289" i="18"/>
  <c r="M52" i="1"/>
  <c r="P283" i="18"/>
  <c r="M51" i="1"/>
  <c r="N280" i="18"/>
  <c r="P277" i="18"/>
  <c r="P271" i="18"/>
  <c r="N48" i="1"/>
  <c r="O48" i="1" s="1"/>
  <c r="P48" i="1" s="1"/>
  <c r="Q48" i="1" s="1"/>
  <c r="Q267" i="18"/>
  <c r="Q265" i="18"/>
  <c r="O268" i="18"/>
  <c r="P259" i="18"/>
  <c r="P253" i="18"/>
  <c r="M46" i="1"/>
  <c r="P247" i="18"/>
  <c r="M45" i="1"/>
  <c r="P241" i="18"/>
  <c r="M44" i="1"/>
  <c r="P235" i="18"/>
  <c r="M43" i="1"/>
  <c r="P229" i="18"/>
  <c r="M42" i="1"/>
  <c r="P223" i="18"/>
  <c r="M41" i="1"/>
  <c r="P217" i="18"/>
  <c r="M40" i="1"/>
  <c r="P211" i="18"/>
  <c r="M39" i="1"/>
  <c r="P205" i="18"/>
  <c r="M38" i="1"/>
  <c r="P199" i="18"/>
  <c r="P193" i="18"/>
  <c r="M36" i="1"/>
  <c r="P190" i="18"/>
  <c r="Q190" i="18" s="1"/>
  <c r="Q188" i="18"/>
  <c r="P181" i="18"/>
  <c r="M34" i="1"/>
  <c r="P175" i="18"/>
  <c r="M33" i="1"/>
  <c r="P169" i="18"/>
  <c r="M32" i="1"/>
  <c r="P163" i="18"/>
  <c r="Q157" i="18"/>
  <c r="M30" i="1"/>
  <c r="P151" i="18"/>
  <c r="P145" i="18"/>
  <c r="M28" i="1"/>
  <c r="P139" i="18"/>
  <c r="M27" i="1"/>
  <c r="P133" i="18"/>
  <c r="M26" i="1"/>
  <c r="P127" i="18"/>
  <c r="M25" i="1"/>
  <c r="P121" i="18"/>
  <c r="M24" i="1"/>
  <c r="P109" i="18"/>
  <c r="P103" i="18"/>
  <c r="M21" i="1"/>
  <c r="P97" i="18"/>
  <c r="M20" i="1"/>
  <c r="P91" i="18"/>
  <c r="M19" i="1"/>
  <c r="P85" i="18"/>
  <c r="Q73" i="18"/>
  <c r="M16" i="1"/>
  <c r="P67" i="18"/>
  <c r="M15" i="1"/>
  <c r="P61" i="18"/>
  <c r="M14" i="1"/>
  <c r="P55" i="18"/>
  <c r="M13" i="1"/>
  <c r="P49" i="18"/>
  <c r="M12" i="1"/>
  <c r="Q43" i="18"/>
  <c r="M11" i="1"/>
  <c r="E34" i="18"/>
  <c r="Q85" i="18" l="1"/>
  <c r="P87" i="18"/>
  <c r="P86" i="18"/>
  <c r="Q109" i="18"/>
  <c r="P110" i="18"/>
  <c r="P111" i="18"/>
  <c r="Q111" i="18" s="1"/>
  <c r="Q139" i="18"/>
  <c r="P141" i="18"/>
  <c r="Q141" i="18" s="1"/>
  <c r="P140" i="18"/>
  <c r="Q163" i="18"/>
  <c r="P165" i="18"/>
  <c r="P164" i="18"/>
  <c r="Q211" i="18"/>
  <c r="P213" i="18"/>
  <c r="P212" i="18"/>
  <c r="Q235" i="18"/>
  <c r="P237" i="18"/>
  <c r="P236" i="18"/>
  <c r="P261" i="18"/>
  <c r="P260" i="18"/>
  <c r="P117" i="18"/>
  <c r="P116" i="18"/>
  <c r="N23" i="1" s="1"/>
  <c r="O23" i="1" s="1"/>
  <c r="P23" i="1" s="1"/>
  <c r="Q23" i="1" s="1"/>
  <c r="P308" i="18"/>
  <c r="N55" i="1" s="1"/>
  <c r="O55" i="1" s="1"/>
  <c r="P55" i="1" s="1"/>
  <c r="Q55" i="1" s="1"/>
  <c r="P309" i="18"/>
  <c r="Q309" i="18" s="1"/>
  <c r="Q307" i="18"/>
  <c r="Q55" i="18"/>
  <c r="P57" i="18"/>
  <c r="P56" i="18"/>
  <c r="Q121" i="18"/>
  <c r="P122" i="18"/>
  <c r="N24" i="1" s="1"/>
  <c r="O24" i="1" s="1"/>
  <c r="P24" i="1" s="1"/>
  <c r="Q24" i="1" s="1"/>
  <c r="P123" i="18"/>
  <c r="Q123" i="18" s="1"/>
  <c r="Q217" i="18"/>
  <c r="P218" i="18"/>
  <c r="P219" i="18"/>
  <c r="Q283" i="18"/>
  <c r="P285" i="18"/>
  <c r="P284" i="18"/>
  <c r="Q61" i="18"/>
  <c r="P63" i="18"/>
  <c r="P62" i="18"/>
  <c r="N14" i="1" s="1"/>
  <c r="O14" i="1" s="1"/>
  <c r="P14" i="1" s="1"/>
  <c r="Q14" i="1" s="1"/>
  <c r="Q241" i="18"/>
  <c r="P242" i="18"/>
  <c r="P243" i="18"/>
  <c r="Q289" i="18"/>
  <c r="P290" i="18"/>
  <c r="P291" i="18"/>
  <c r="Q291" i="18" s="1"/>
  <c r="Q169" i="18"/>
  <c r="P171" i="18"/>
  <c r="Q171" i="18" s="1"/>
  <c r="P170" i="18"/>
  <c r="Q67" i="18"/>
  <c r="P69" i="18"/>
  <c r="P68" i="18"/>
  <c r="Q151" i="18"/>
  <c r="P153" i="18"/>
  <c r="P152" i="18"/>
  <c r="N29" i="1" s="1"/>
  <c r="O29" i="1" s="1"/>
  <c r="P29" i="1" s="1"/>
  <c r="Q29" i="1" s="1"/>
  <c r="Q223" i="18"/>
  <c r="P225" i="18"/>
  <c r="P224" i="18"/>
  <c r="N41" i="1" s="1"/>
  <c r="O41" i="1" s="1"/>
  <c r="P41" i="1" s="1"/>
  <c r="Q41" i="1" s="1"/>
  <c r="Q271" i="18"/>
  <c r="P273" i="18"/>
  <c r="P272" i="18"/>
  <c r="Q145" i="18"/>
  <c r="P147" i="18"/>
  <c r="Q147" i="18" s="1"/>
  <c r="P146" i="18"/>
  <c r="N28" i="1" s="1"/>
  <c r="O28" i="1" s="1"/>
  <c r="P28" i="1" s="1"/>
  <c r="Q28" i="1" s="1"/>
  <c r="Q127" i="18"/>
  <c r="P129" i="18"/>
  <c r="P128" i="18"/>
  <c r="Q247" i="18"/>
  <c r="P249" i="18"/>
  <c r="P248" i="18"/>
  <c r="N45" i="1" s="1"/>
  <c r="O45" i="1" s="1"/>
  <c r="P45" i="1" s="1"/>
  <c r="Q45" i="1" s="1"/>
  <c r="Q49" i="18"/>
  <c r="P51" i="18"/>
  <c r="Q51" i="18" s="1"/>
  <c r="P50" i="18"/>
  <c r="Q103" i="18"/>
  <c r="P105" i="18"/>
  <c r="P104" i="18"/>
  <c r="Q133" i="18"/>
  <c r="P134" i="18"/>
  <c r="N26" i="1" s="1"/>
  <c r="O26" i="1" s="1"/>
  <c r="P26" i="1" s="1"/>
  <c r="Q26" i="1" s="1"/>
  <c r="P135" i="18"/>
  <c r="Q135" i="18" s="1"/>
  <c r="Q181" i="18"/>
  <c r="P183" i="18"/>
  <c r="P182" i="18"/>
  <c r="N34" i="1" s="1"/>
  <c r="O34" i="1" s="1"/>
  <c r="P34" i="1" s="1"/>
  <c r="Q34" i="1" s="1"/>
  <c r="Q205" i="18"/>
  <c r="P206" i="18"/>
  <c r="P207" i="18"/>
  <c r="Q229" i="18"/>
  <c r="P230" i="18"/>
  <c r="N42" i="1" s="1"/>
  <c r="O42" i="1" s="1"/>
  <c r="P42" i="1" s="1"/>
  <c r="Q42" i="1" s="1"/>
  <c r="P231" i="18"/>
  <c r="Q231" i="18" s="1"/>
  <c r="Q253" i="18"/>
  <c r="P254" i="18"/>
  <c r="P255" i="18"/>
  <c r="Q295" i="18"/>
  <c r="P297" i="18"/>
  <c r="P296" i="18"/>
  <c r="Q91" i="18"/>
  <c r="P93" i="18"/>
  <c r="Q93" i="18" s="1"/>
  <c r="P92" i="18"/>
  <c r="Q193" i="18"/>
  <c r="P194" i="18"/>
  <c r="P195" i="18"/>
  <c r="Q97" i="18"/>
  <c r="P99" i="18"/>
  <c r="Q99" i="18" s="1"/>
  <c r="P98" i="18"/>
  <c r="N20" i="1" s="1"/>
  <c r="O20" i="1" s="1"/>
  <c r="P20" i="1" s="1"/>
  <c r="Q20" i="1" s="1"/>
  <c r="Q175" i="18"/>
  <c r="P177" i="18"/>
  <c r="P176" i="18"/>
  <c r="Q199" i="18"/>
  <c r="P201" i="18"/>
  <c r="P200" i="18"/>
  <c r="Q277" i="18"/>
  <c r="P278" i="18"/>
  <c r="P279" i="18"/>
  <c r="Q301" i="18"/>
  <c r="P302" i="18"/>
  <c r="N54" i="1" s="1"/>
  <c r="O54" i="1" s="1"/>
  <c r="P54" i="1" s="1"/>
  <c r="Q54" i="1" s="1"/>
  <c r="O274" i="18"/>
  <c r="M49" i="1"/>
  <c r="Q79" i="18"/>
  <c r="N17" i="1"/>
  <c r="O17" i="1" s="1"/>
  <c r="P17" i="1" s="1"/>
  <c r="Q17" i="1" s="1"/>
  <c r="Q81" i="18"/>
  <c r="Q117" i="18"/>
  <c r="O76" i="18"/>
  <c r="Q115" i="18"/>
  <c r="O82" i="18"/>
  <c r="O118" i="18"/>
  <c r="O316" i="18"/>
  <c r="N56" i="1"/>
  <c r="O56" i="1" s="1"/>
  <c r="P56" i="1" s="1"/>
  <c r="Q56" i="1" s="1"/>
  <c r="Q315" i="18"/>
  <c r="O304" i="18"/>
  <c r="Q303" i="18"/>
  <c r="O298" i="18"/>
  <c r="N53" i="1"/>
  <c r="O53" i="1" s="1"/>
  <c r="P53" i="1" s="1"/>
  <c r="Q53" i="1" s="1"/>
  <c r="Q297" i="18"/>
  <c r="O292" i="18"/>
  <c r="N52" i="1"/>
  <c r="O52" i="1" s="1"/>
  <c r="P52" i="1" s="1"/>
  <c r="Q52" i="1" s="1"/>
  <c r="O286" i="18"/>
  <c r="N51" i="1"/>
  <c r="O51" i="1" s="1"/>
  <c r="P51" i="1" s="1"/>
  <c r="Q51" i="1" s="1"/>
  <c r="Q285" i="18"/>
  <c r="O280" i="18"/>
  <c r="N50" i="1"/>
  <c r="O50" i="1" s="1"/>
  <c r="P50" i="1" s="1"/>
  <c r="Q50" i="1" s="1"/>
  <c r="Q279" i="18"/>
  <c r="N49" i="1"/>
  <c r="Q273" i="18"/>
  <c r="P268" i="18"/>
  <c r="Q268" i="18" s="1"/>
  <c r="Q266" i="18"/>
  <c r="N47" i="1"/>
  <c r="O47" i="1" s="1"/>
  <c r="P47" i="1" s="1"/>
  <c r="Q47" i="1" s="1"/>
  <c r="Q261" i="18"/>
  <c r="Q259" i="18"/>
  <c r="O262" i="18"/>
  <c r="O256" i="18"/>
  <c r="N46" i="1"/>
  <c r="O46" i="1" s="1"/>
  <c r="P46" i="1" s="1"/>
  <c r="Q46" i="1" s="1"/>
  <c r="Q255" i="18"/>
  <c r="O250" i="18"/>
  <c r="Q249" i="18"/>
  <c r="O244" i="18"/>
  <c r="N44" i="1"/>
  <c r="O44" i="1" s="1"/>
  <c r="P44" i="1" s="1"/>
  <c r="Q44" i="1" s="1"/>
  <c r="Q243" i="18"/>
  <c r="O238" i="18"/>
  <c r="N43" i="1"/>
  <c r="O43" i="1" s="1"/>
  <c r="P43" i="1" s="1"/>
  <c r="Q43" i="1" s="1"/>
  <c r="Q237" i="18"/>
  <c r="O232" i="18"/>
  <c r="O226" i="18"/>
  <c r="Q225" i="18"/>
  <c r="O220" i="18"/>
  <c r="N40" i="1"/>
  <c r="O40" i="1" s="1"/>
  <c r="P40" i="1" s="1"/>
  <c r="Q40" i="1" s="1"/>
  <c r="Q219" i="18"/>
  <c r="O214" i="18"/>
  <c r="N39" i="1"/>
  <c r="O39" i="1" s="1"/>
  <c r="P39" i="1" s="1"/>
  <c r="Q39" i="1" s="1"/>
  <c r="Q213" i="18"/>
  <c r="O208" i="18"/>
  <c r="N38" i="1"/>
  <c r="O38" i="1" s="1"/>
  <c r="P38" i="1" s="1"/>
  <c r="Q38" i="1" s="1"/>
  <c r="Q207" i="18"/>
  <c r="O202" i="18"/>
  <c r="N37" i="1"/>
  <c r="O37" i="1" s="1"/>
  <c r="P37" i="1" s="1"/>
  <c r="Q37" i="1" s="1"/>
  <c r="Q201" i="18"/>
  <c r="O196" i="18"/>
  <c r="N36" i="1"/>
  <c r="O36" i="1" s="1"/>
  <c r="P36" i="1" s="1"/>
  <c r="Q36" i="1" s="1"/>
  <c r="Q195" i="18"/>
  <c r="O184" i="18"/>
  <c r="Q183" i="18"/>
  <c r="O178" i="18"/>
  <c r="N33" i="1"/>
  <c r="O33" i="1" s="1"/>
  <c r="P33" i="1" s="1"/>
  <c r="Q33" i="1" s="1"/>
  <c r="Q177" i="18"/>
  <c r="O172" i="18"/>
  <c r="N32" i="1"/>
  <c r="O32" i="1" s="1"/>
  <c r="P32" i="1" s="1"/>
  <c r="Q32" i="1" s="1"/>
  <c r="O166" i="18"/>
  <c r="N31" i="1"/>
  <c r="O31" i="1" s="1"/>
  <c r="P31" i="1" s="1"/>
  <c r="Q31" i="1" s="1"/>
  <c r="Q165" i="18"/>
  <c r="O160" i="18"/>
  <c r="N30" i="1"/>
  <c r="O30" i="1" s="1"/>
  <c r="P30" i="1" s="1"/>
  <c r="Q30" i="1" s="1"/>
  <c r="Q159" i="18"/>
  <c r="O154" i="18"/>
  <c r="Q153" i="18"/>
  <c r="O148" i="18"/>
  <c r="O142" i="18"/>
  <c r="N27" i="1"/>
  <c r="O27" i="1" s="1"/>
  <c r="P27" i="1" s="1"/>
  <c r="Q27" i="1" s="1"/>
  <c r="O136" i="18"/>
  <c r="O130" i="18"/>
  <c r="N25" i="1"/>
  <c r="O25" i="1" s="1"/>
  <c r="P25" i="1" s="1"/>
  <c r="Q25" i="1" s="1"/>
  <c r="Q129" i="18"/>
  <c r="O124" i="18"/>
  <c r="O112" i="18"/>
  <c r="N22" i="1"/>
  <c r="O22" i="1" s="1"/>
  <c r="P22" i="1" s="1"/>
  <c r="Q22" i="1" s="1"/>
  <c r="O106" i="18"/>
  <c r="Q105" i="18"/>
  <c r="N21" i="1"/>
  <c r="O21" i="1" s="1"/>
  <c r="P21" i="1" s="1"/>
  <c r="Q21" i="1" s="1"/>
  <c r="O100" i="18"/>
  <c r="O94" i="18"/>
  <c r="N19" i="1"/>
  <c r="O19" i="1" s="1"/>
  <c r="P19" i="1" s="1"/>
  <c r="Q19" i="1" s="1"/>
  <c r="O88" i="18"/>
  <c r="N18" i="1"/>
  <c r="O18" i="1" s="1"/>
  <c r="P18" i="1" s="1"/>
  <c r="Q18" i="1" s="1"/>
  <c r="Q87" i="18"/>
  <c r="N16" i="1"/>
  <c r="O16" i="1" s="1"/>
  <c r="P16" i="1" s="1"/>
  <c r="Q16" i="1" s="1"/>
  <c r="O70" i="18"/>
  <c r="N15" i="1"/>
  <c r="O15" i="1" s="1"/>
  <c r="P15" i="1" s="1"/>
  <c r="Q15" i="1" s="1"/>
  <c r="Q69" i="18"/>
  <c r="O64" i="18"/>
  <c r="Q63" i="18"/>
  <c r="O58" i="18"/>
  <c r="N13" i="1"/>
  <c r="O13" i="1" s="1"/>
  <c r="P13" i="1" s="1"/>
  <c r="Q13" i="1" s="1"/>
  <c r="Q57" i="18"/>
  <c r="O52" i="18"/>
  <c r="N12" i="1"/>
  <c r="O12" i="1" s="1"/>
  <c r="P12" i="1" s="1"/>
  <c r="Q12" i="1" s="1"/>
  <c r="O46" i="18"/>
  <c r="N11" i="1"/>
  <c r="Q45" i="18"/>
  <c r="D98" i="1"/>
  <c r="E13" i="12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Q308" i="18" l="1"/>
  <c r="P310" i="18"/>
  <c r="Q310" i="18" s="1"/>
  <c r="O11" i="1"/>
  <c r="O49" i="1"/>
  <c r="P49" i="1" s="1"/>
  <c r="Q49" i="1" s="1"/>
  <c r="Q116" i="18"/>
  <c r="P118" i="18"/>
  <c r="Q118" i="18" s="1"/>
  <c r="P82" i="18"/>
  <c r="Q82" i="18" s="1"/>
  <c r="Q80" i="18"/>
  <c r="P316" i="18"/>
  <c r="Q316" i="18" s="1"/>
  <c r="Q314" i="18"/>
  <c r="P304" i="18"/>
  <c r="Q304" i="18" s="1"/>
  <c r="Q302" i="18"/>
  <c r="P298" i="18"/>
  <c r="Q298" i="18" s="1"/>
  <c r="Q296" i="18"/>
  <c r="P292" i="18"/>
  <c r="Q292" i="18" s="1"/>
  <c r="Q290" i="18"/>
  <c r="P286" i="18"/>
  <c r="Q286" i="18" s="1"/>
  <c r="Q284" i="18"/>
  <c r="P280" i="18"/>
  <c r="Q280" i="18" s="1"/>
  <c r="Q278" i="18"/>
  <c r="P274" i="18"/>
  <c r="Q274" i="18" s="1"/>
  <c r="Q272" i="18"/>
  <c r="P262" i="18"/>
  <c r="Q262" i="18" s="1"/>
  <c r="Q260" i="18"/>
  <c r="P256" i="18"/>
  <c r="Q256" i="18" s="1"/>
  <c r="Q254" i="18"/>
  <c r="P250" i="18"/>
  <c r="Q250" i="18" s="1"/>
  <c r="Q248" i="18"/>
  <c r="P244" i="18"/>
  <c r="Q244" i="18" s="1"/>
  <c r="Q242" i="18"/>
  <c r="P238" i="18"/>
  <c r="Q238" i="18" s="1"/>
  <c r="Q236" i="18"/>
  <c r="P232" i="18"/>
  <c r="Q232" i="18" s="1"/>
  <c r="Q230" i="18"/>
  <c r="P226" i="18"/>
  <c r="Q226" i="18" s="1"/>
  <c r="Q224" i="18"/>
  <c r="P220" i="18"/>
  <c r="Q220" i="18" s="1"/>
  <c r="Q218" i="18"/>
  <c r="P214" i="18"/>
  <c r="Q214" i="18" s="1"/>
  <c r="Q212" i="18"/>
  <c r="P208" i="18"/>
  <c r="Q208" i="18" s="1"/>
  <c r="Q206" i="18"/>
  <c r="P202" i="18"/>
  <c r="Q202" i="18" s="1"/>
  <c r="Q200" i="18"/>
  <c r="P196" i="18"/>
  <c r="Q196" i="18" s="1"/>
  <c r="Q194" i="18"/>
  <c r="P184" i="18"/>
  <c r="Q184" i="18" s="1"/>
  <c r="Q182" i="18"/>
  <c r="P178" i="18"/>
  <c r="Q178" i="18" s="1"/>
  <c r="Q176" i="18"/>
  <c r="P172" i="18"/>
  <c r="Q172" i="18" s="1"/>
  <c r="Q170" i="18"/>
  <c r="P166" i="18"/>
  <c r="Q166" i="18" s="1"/>
  <c r="Q164" i="18"/>
  <c r="P160" i="18"/>
  <c r="Q160" i="18" s="1"/>
  <c r="Q158" i="18"/>
  <c r="P154" i="18"/>
  <c r="Q154" i="18" s="1"/>
  <c r="Q152" i="18"/>
  <c r="P148" i="18"/>
  <c r="Q148" i="18" s="1"/>
  <c r="Q146" i="18"/>
  <c r="P142" i="18"/>
  <c r="Q142" i="18" s="1"/>
  <c r="Q140" i="18"/>
  <c r="P136" i="18"/>
  <c r="Q136" i="18" s="1"/>
  <c r="Q134" i="18"/>
  <c r="P130" i="18"/>
  <c r="Q130" i="18" s="1"/>
  <c r="Q128" i="18"/>
  <c r="P124" i="18"/>
  <c r="Q124" i="18" s="1"/>
  <c r="Q122" i="18"/>
  <c r="P112" i="18"/>
  <c r="Q112" i="18" s="1"/>
  <c r="Q110" i="18"/>
  <c r="P106" i="18"/>
  <c r="Q106" i="18" s="1"/>
  <c r="Q104" i="18"/>
  <c r="P100" i="18"/>
  <c r="Q100" i="18" s="1"/>
  <c r="Q98" i="18"/>
  <c r="P94" i="18"/>
  <c r="Q94" i="18" s="1"/>
  <c r="Q92" i="18"/>
  <c r="P88" i="18"/>
  <c r="Q88" i="18" s="1"/>
  <c r="Q86" i="18"/>
  <c r="P76" i="18"/>
  <c r="Q74" i="18"/>
  <c r="P70" i="18"/>
  <c r="Q70" i="18" s="1"/>
  <c r="Q68" i="18"/>
  <c r="P64" i="18"/>
  <c r="Q64" i="18" s="1"/>
  <c r="Q62" i="18"/>
  <c r="P58" i="18"/>
  <c r="Q58" i="18" s="1"/>
  <c r="Q56" i="18"/>
  <c r="P52" i="18"/>
  <c r="Q52" i="18" s="1"/>
  <c r="Q50" i="18"/>
  <c r="P46" i="18"/>
  <c r="Q46" i="18" s="1"/>
  <c r="Q44" i="18"/>
  <c r="Q13" i="18"/>
  <c r="Q7" i="18"/>
  <c r="P68" i="1"/>
  <c r="Q68" i="1" s="1"/>
  <c r="D89" i="1"/>
  <c r="D92" i="1"/>
  <c r="P11" i="1" l="1"/>
  <c r="E92" i="1"/>
  <c r="F92" i="1" s="1"/>
  <c r="G92" i="1" s="1"/>
  <c r="H92" i="1" s="1"/>
  <c r="I92" i="1" s="1"/>
  <c r="J92" i="1" s="1"/>
  <c r="K92" i="1" s="1"/>
  <c r="L92" i="1" s="1"/>
  <c r="M92" i="1" s="1"/>
  <c r="N92" i="1" s="1"/>
  <c r="P92" i="1" s="1"/>
  <c r="E89" i="1"/>
  <c r="F89" i="1" s="1"/>
  <c r="G89" i="1" s="1"/>
  <c r="H89" i="1" s="1"/>
  <c r="I89" i="1" s="1"/>
  <c r="J89" i="1" s="1"/>
  <c r="K89" i="1" s="1"/>
  <c r="L89" i="1" s="1"/>
  <c r="M89" i="1" s="1"/>
  <c r="N89" i="1" s="1"/>
  <c r="B9" i="5"/>
  <c r="O59" i="1"/>
  <c r="E23" i="5" s="1"/>
  <c r="C27" i="17"/>
  <c r="B7" i="5" s="1"/>
  <c r="G27" i="17"/>
  <c r="B14" i="5" s="1"/>
  <c r="B27" i="17"/>
  <c r="B75" i="1" s="1"/>
  <c r="F18" i="5"/>
  <c r="C39" i="7"/>
  <c r="G10" i="7"/>
  <c r="F10" i="7"/>
  <c r="D80" i="1"/>
  <c r="G19" i="7"/>
  <c r="F19" i="7"/>
  <c r="E9" i="2"/>
  <c r="C5" i="2"/>
  <c r="C7" i="2"/>
  <c r="C6" i="2"/>
  <c r="D87" i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D27" i="17"/>
  <c r="B92" i="1" s="1"/>
  <c r="G9" i="18"/>
  <c r="F8" i="18"/>
  <c r="D5" i="1" s="1"/>
  <c r="G8" i="18"/>
  <c r="E5" i="1" s="1"/>
  <c r="D14" i="12"/>
  <c r="E14" i="12" s="1"/>
  <c r="D15" i="12"/>
  <c r="E15" i="12" s="1"/>
  <c r="D16" i="12"/>
  <c r="E16" i="12" s="1"/>
  <c r="D17" i="12"/>
  <c r="E17" i="12" s="1"/>
  <c r="H17" i="12" s="1"/>
  <c r="D18" i="12"/>
  <c r="F39" i="18"/>
  <c r="F31" i="18"/>
  <c r="F32" i="18" s="1"/>
  <c r="D9" i="1" s="1"/>
  <c r="G25" i="18"/>
  <c r="H25" i="18" s="1"/>
  <c r="F9" i="18"/>
  <c r="E9" i="18"/>
  <c r="E15" i="18"/>
  <c r="E27" i="18"/>
  <c r="E40" i="18"/>
  <c r="E8" i="18"/>
  <c r="R5" i="1"/>
  <c r="E9" i="12"/>
  <c r="E27" i="17"/>
  <c r="B71" i="1" s="1"/>
  <c r="F27" i="17"/>
  <c r="B82" i="1" s="1"/>
  <c r="D77" i="1"/>
  <c r="D74" i="1"/>
  <c r="D85" i="1"/>
  <c r="E85" i="1" s="1"/>
  <c r="D90" i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35" i="16"/>
  <c r="N35" i="16"/>
  <c r="M35" i="16"/>
  <c r="L35" i="16"/>
  <c r="K35" i="16"/>
  <c r="J35" i="16"/>
  <c r="I35" i="16"/>
  <c r="H35" i="16"/>
  <c r="G35" i="16"/>
  <c r="F35" i="16"/>
  <c r="E35" i="16"/>
  <c r="D35" i="16"/>
  <c r="M6" i="12"/>
  <c r="M7" i="12"/>
  <c r="M8" i="12"/>
  <c r="M5" i="12"/>
  <c r="D82" i="1"/>
  <c r="E82" i="1" s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67" i="1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B23" i="5"/>
  <c r="D93" i="1"/>
  <c r="D97" i="1"/>
  <c r="E97" i="1" s="1"/>
  <c r="F97" i="1" s="1"/>
  <c r="G97" i="1" s="1"/>
  <c r="H97" i="1" s="1"/>
  <c r="I97" i="1" s="1"/>
  <c r="J97" i="1" s="1"/>
  <c r="K97" i="1" s="1"/>
  <c r="L97" i="1" s="1"/>
  <c r="M97" i="1" s="1"/>
  <c r="N97" i="1" s="1"/>
  <c r="E98" i="1"/>
  <c r="F98" i="1" s="1"/>
  <c r="G98" i="1" s="1"/>
  <c r="H98" i="1" s="1"/>
  <c r="I98" i="1" s="1"/>
  <c r="J98" i="1" s="1"/>
  <c r="K98" i="1" s="1"/>
  <c r="L98" i="1" s="1"/>
  <c r="M98" i="1" s="1"/>
  <c r="N98" i="1" s="1"/>
  <c r="D76" i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D78" i="1"/>
  <c r="F83" i="1"/>
  <c r="G83" i="1" s="1"/>
  <c r="H83" i="1" s="1"/>
  <c r="I83" i="1" s="1"/>
  <c r="J83" i="1" s="1"/>
  <c r="K83" i="1" s="1"/>
  <c r="L83" i="1" s="1"/>
  <c r="M83" i="1" s="1"/>
  <c r="N83" i="1" s="1"/>
  <c r="C19" i="7"/>
  <c r="C20" i="7"/>
  <c r="C21" i="7"/>
  <c r="C22" i="7"/>
  <c r="C23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40" i="7"/>
  <c r="C41" i="7"/>
  <c r="C42" i="7"/>
  <c r="C43" i="7"/>
  <c r="C44" i="7"/>
  <c r="C45" i="7"/>
  <c r="C46" i="7"/>
  <c r="C47" i="7"/>
  <c r="C48" i="7"/>
  <c r="C49" i="7"/>
  <c r="C50" i="7"/>
  <c r="C18" i="7"/>
  <c r="D72" i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K37" i="12"/>
  <c r="J37" i="12"/>
  <c r="I37" i="12"/>
  <c r="D36" i="12"/>
  <c r="E36" i="12"/>
  <c r="F36" i="12" s="1"/>
  <c r="D35" i="12"/>
  <c r="D34" i="12"/>
  <c r="E34" i="12" s="1"/>
  <c r="D33" i="12"/>
  <c r="D32" i="12"/>
  <c r="E32" i="12" s="1"/>
  <c r="D31" i="12"/>
  <c r="E31" i="12" s="1"/>
  <c r="D30" i="12"/>
  <c r="E30" i="12" s="1"/>
  <c r="F30" i="12" s="1"/>
  <c r="D29" i="12"/>
  <c r="E29" i="12" s="1"/>
  <c r="F29" i="12" s="1"/>
  <c r="D28" i="12"/>
  <c r="E28" i="12" s="1"/>
  <c r="H28" i="12" s="1"/>
  <c r="D27" i="12"/>
  <c r="E27" i="12" s="1"/>
  <c r="H27" i="12" s="1"/>
  <c r="D26" i="12"/>
  <c r="E26" i="12" s="1"/>
  <c r="D25" i="12"/>
  <c r="E25" i="12" s="1"/>
  <c r="F25" i="12" s="1"/>
  <c r="D24" i="12"/>
  <c r="E24" i="12" s="1"/>
  <c r="M24" i="12" s="1"/>
  <c r="D23" i="12"/>
  <c r="D22" i="12"/>
  <c r="E22" i="12" s="1"/>
  <c r="D21" i="12"/>
  <c r="D20" i="12"/>
  <c r="E20" i="12" s="1"/>
  <c r="F20" i="12" s="1"/>
  <c r="D19" i="12"/>
  <c r="E19" i="12" s="1"/>
  <c r="H19" i="12" s="1"/>
  <c r="K9" i="12"/>
  <c r="K39" i="12" s="1"/>
  <c r="J9" i="12"/>
  <c r="J39" i="12" s="1"/>
  <c r="I9" i="12"/>
  <c r="H8" i="12"/>
  <c r="G8" i="12"/>
  <c r="F8" i="12"/>
  <c r="H7" i="12"/>
  <c r="G7" i="12"/>
  <c r="F7" i="12"/>
  <c r="H6" i="12"/>
  <c r="G6" i="12"/>
  <c r="F6" i="12"/>
  <c r="H5" i="12"/>
  <c r="G5" i="12"/>
  <c r="F5" i="12"/>
  <c r="D91" i="1"/>
  <c r="E91" i="1" s="1"/>
  <c r="F91" i="1" s="1"/>
  <c r="G91" i="1" s="1"/>
  <c r="H91" i="1" s="1"/>
  <c r="I91" i="1" s="1"/>
  <c r="J91" i="1" s="1"/>
  <c r="K91" i="1" s="1"/>
  <c r="L91" i="1" s="1"/>
  <c r="M91" i="1" s="1"/>
  <c r="N91" i="1" s="1"/>
  <c r="B66" i="1"/>
  <c r="D95" i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I39" i="12"/>
  <c r="F26" i="12"/>
  <c r="F27" i="12"/>
  <c r="F34" i="12"/>
  <c r="H34" i="12"/>
  <c r="G34" i="12"/>
  <c r="H22" i="12"/>
  <c r="G22" i="12"/>
  <c r="H24" i="12"/>
  <c r="G24" i="12"/>
  <c r="H31" i="12"/>
  <c r="H32" i="12"/>
  <c r="G32" i="12"/>
  <c r="F32" i="12"/>
  <c r="H29" i="12"/>
  <c r="G27" i="12" l="1"/>
  <c r="Q11" i="1"/>
  <c r="E21" i="12"/>
  <c r="G36" i="12"/>
  <c r="L36" i="12" s="1"/>
  <c r="H36" i="12"/>
  <c r="G20" i="12"/>
  <c r="G29" i="12"/>
  <c r="L29" i="12" s="1"/>
  <c r="G30" i="12"/>
  <c r="L30" i="12" s="1"/>
  <c r="H20" i="12"/>
  <c r="H30" i="12"/>
  <c r="E33" i="12"/>
  <c r="E37" i="12" s="1"/>
  <c r="E39" i="12" s="1"/>
  <c r="C65" i="1" s="1"/>
  <c r="F24" i="12"/>
  <c r="L7" i="12"/>
  <c r="E35" i="12"/>
  <c r="L24" i="12"/>
  <c r="E23" i="12"/>
  <c r="D10" i="1"/>
  <c r="P97" i="1"/>
  <c r="Q97" i="1" s="1"/>
  <c r="E49" i="7"/>
  <c r="E40" i="7"/>
  <c r="P87" i="1"/>
  <c r="F19" i="12"/>
  <c r="G19" i="12"/>
  <c r="E18" i="12"/>
  <c r="H18" i="12" s="1"/>
  <c r="E34" i="7"/>
  <c r="L5" i="12"/>
  <c r="B13" i="5"/>
  <c r="C5" i="1"/>
  <c r="P83" i="1"/>
  <c r="Q83" i="1" s="1"/>
  <c r="E67" i="1"/>
  <c r="F67" i="1" s="1"/>
  <c r="G67" i="1" s="1"/>
  <c r="H67" i="1" s="1"/>
  <c r="I67" i="1" s="1"/>
  <c r="J67" i="1" s="1"/>
  <c r="K67" i="1" s="1"/>
  <c r="L67" i="1" s="1"/>
  <c r="M67" i="1" s="1"/>
  <c r="N67" i="1" s="1"/>
  <c r="O58" i="1"/>
  <c r="G31" i="18"/>
  <c r="F33" i="18"/>
  <c r="F34" i="18" s="1"/>
  <c r="G27" i="18"/>
  <c r="F27" i="18"/>
  <c r="G26" i="18"/>
  <c r="E8" i="1" s="1"/>
  <c r="F26" i="18"/>
  <c r="D8" i="1" s="1"/>
  <c r="P91" i="1"/>
  <c r="Q91" i="1" s="1"/>
  <c r="E43" i="7"/>
  <c r="M14" i="12"/>
  <c r="B81" i="1"/>
  <c r="P89" i="1"/>
  <c r="Q89" i="1" s="1"/>
  <c r="F85" i="1"/>
  <c r="G85" i="1" s="1"/>
  <c r="H85" i="1" s="1"/>
  <c r="I85" i="1" s="1"/>
  <c r="J85" i="1" s="1"/>
  <c r="K85" i="1" s="1"/>
  <c r="L85" i="1" s="1"/>
  <c r="M85" i="1" s="1"/>
  <c r="N85" i="1" s="1"/>
  <c r="L20" i="12"/>
  <c r="L34" i="12"/>
  <c r="L27" i="12"/>
  <c r="P98" i="1"/>
  <c r="E95" i="1"/>
  <c r="F95" i="1" s="1"/>
  <c r="G95" i="1" s="1"/>
  <c r="H95" i="1" s="1"/>
  <c r="I95" i="1" s="1"/>
  <c r="J95" i="1" s="1"/>
  <c r="K95" i="1" s="1"/>
  <c r="L95" i="1" s="1"/>
  <c r="M95" i="1" s="1"/>
  <c r="N95" i="1" s="1"/>
  <c r="P90" i="1"/>
  <c r="E80" i="1"/>
  <c r="F80" i="1" s="1"/>
  <c r="G14" i="12"/>
  <c r="B31" i="17"/>
  <c r="E50" i="7"/>
  <c r="P72" i="1"/>
  <c r="P71" i="1"/>
  <c r="Q71" i="1" s="1"/>
  <c r="E22" i="7"/>
  <c r="L6" i="12"/>
  <c r="P76" i="1"/>
  <c r="Q76" i="1" s="1"/>
  <c r="E75" i="1"/>
  <c r="E28" i="7"/>
  <c r="E77" i="1"/>
  <c r="E10" i="18"/>
  <c r="F10" i="18"/>
  <c r="E14" i="18"/>
  <c r="E21" i="18"/>
  <c r="E22" i="18" s="1"/>
  <c r="F319" i="18"/>
  <c r="E42" i="7"/>
  <c r="E23" i="7"/>
  <c r="G17" i="12"/>
  <c r="M17" i="12"/>
  <c r="F17" i="12"/>
  <c r="F14" i="12"/>
  <c r="F13" i="12"/>
  <c r="H13" i="12"/>
  <c r="M13" i="12"/>
  <c r="G13" i="12"/>
  <c r="G9" i="12"/>
  <c r="H9" i="12"/>
  <c r="B15" i="5"/>
  <c r="H27" i="17"/>
  <c r="B8" i="5"/>
  <c r="E31" i="17"/>
  <c r="E19" i="7"/>
  <c r="G10" i="18"/>
  <c r="H9" i="18"/>
  <c r="E319" i="18"/>
  <c r="I25" i="18"/>
  <c r="H26" i="18"/>
  <c r="F8" i="1" s="1"/>
  <c r="H27" i="18"/>
  <c r="M19" i="12"/>
  <c r="L19" i="12"/>
  <c r="H25" i="12"/>
  <c r="G25" i="12"/>
  <c r="L8" i="12"/>
  <c r="H26" i="12"/>
  <c r="G26" i="12"/>
  <c r="G31" i="12"/>
  <c r="F31" i="12"/>
  <c r="O97" i="1"/>
  <c r="F82" i="1"/>
  <c r="G82" i="1" s="1"/>
  <c r="H82" i="1" s="1"/>
  <c r="I82" i="1" s="1"/>
  <c r="J82" i="1" s="1"/>
  <c r="K82" i="1" s="1"/>
  <c r="L82" i="1" s="1"/>
  <c r="M82" i="1" s="1"/>
  <c r="N82" i="1" s="1"/>
  <c r="M20" i="12"/>
  <c r="E28" i="18"/>
  <c r="D37" i="12"/>
  <c r="E96" i="1"/>
  <c r="F96" i="1" s="1"/>
  <c r="G96" i="1" s="1"/>
  <c r="H96" i="1" s="1"/>
  <c r="I96" i="1" s="1"/>
  <c r="J96" i="1" s="1"/>
  <c r="K96" i="1" s="1"/>
  <c r="L96" i="1" s="1"/>
  <c r="M96" i="1" s="1"/>
  <c r="N96" i="1" s="1"/>
  <c r="L32" i="12"/>
  <c r="M22" i="12"/>
  <c r="F22" i="12"/>
  <c r="L22" i="12" s="1"/>
  <c r="G28" i="12"/>
  <c r="F28" i="12"/>
  <c r="L28" i="12" s="1"/>
  <c r="F9" i="12"/>
  <c r="E78" i="1"/>
  <c r="O90" i="1"/>
  <c r="E74" i="1"/>
  <c r="F74" i="1" s="1"/>
  <c r="G74" i="1" s="1"/>
  <c r="H74" i="1" s="1"/>
  <c r="I74" i="1" s="1"/>
  <c r="J74" i="1" s="1"/>
  <c r="K74" i="1" s="1"/>
  <c r="L74" i="1" s="1"/>
  <c r="M74" i="1" s="1"/>
  <c r="N74" i="1" s="1"/>
  <c r="O71" i="1"/>
  <c r="H8" i="18"/>
  <c r="O91" i="1"/>
  <c r="E84" i="1"/>
  <c r="O87" i="1"/>
  <c r="F5" i="2"/>
  <c r="C10" i="2"/>
  <c r="C79" i="1" s="1"/>
  <c r="O76" i="1"/>
  <c r="G31" i="17"/>
  <c r="B77" i="1"/>
  <c r="O72" i="1"/>
  <c r="O83" i="1"/>
  <c r="O98" i="1"/>
  <c r="E93" i="1"/>
  <c r="F33" i="12" l="1"/>
  <c r="F35" i="12"/>
  <c r="H35" i="12"/>
  <c r="G35" i="12"/>
  <c r="L31" i="12"/>
  <c r="G33" i="12"/>
  <c r="H33" i="12"/>
  <c r="H23" i="12"/>
  <c r="G23" i="12"/>
  <c r="F23" i="12"/>
  <c r="H21" i="12"/>
  <c r="G21" i="12"/>
  <c r="F21" i="12"/>
  <c r="L26" i="12"/>
  <c r="F40" i="18"/>
  <c r="M23" i="12"/>
  <c r="M21" i="12"/>
  <c r="G39" i="18"/>
  <c r="E320" i="18"/>
  <c r="C6" i="1"/>
  <c r="C57" i="1" s="1"/>
  <c r="O82" i="1"/>
  <c r="E33" i="7"/>
  <c r="O85" i="1"/>
  <c r="E36" i="7"/>
  <c r="P82" i="1"/>
  <c r="Q82" i="1" s="1"/>
  <c r="Q87" i="1"/>
  <c r="G40" i="7" s="1"/>
  <c r="F40" i="7"/>
  <c r="F93" i="1"/>
  <c r="F18" i="12"/>
  <c r="M18" i="12"/>
  <c r="G18" i="12"/>
  <c r="E48" i="7"/>
  <c r="P96" i="1"/>
  <c r="Q96" i="1" s="1"/>
  <c r="E26" i="7"/>
  <c r="P74" i="1"/>
  <c r="Q74" i="1" s="1"/>
  <c r="P85" i="1"/>
  <c r="Q85" i="1" s="1"/>
  <c r="E321" i="18"/>
  <c r="C81" i="1" s="1"/>
  <c r="F84" i="1"/>
  <c r="G84" i="1" s="1"/>
  <c r="H84" i="1" s="1"/>
  <c r="I84" i="1" s="1"/>
  <c r="J84" i="1" s="1"/>
  <c r="K84" i="1" s="1"/>
  <c r="L84" i="1" s="1"/>
  <c r="M84" i="1" s="1"/>
  <c r="N84" i="1" s="1"/>
  <c r="P67" i="1"/>
  <c r="F28" i="18"/>
  <c r="G28" i="18"/>
  <c r="H31" i="18"/>
  <c r="G33" i="18"/>
  <c r="G32" i="18"/>
  <c r="E9" i="1" s="1"/>
  <c r="M15" i="12"/>
  <c r="H15" i="12"/>
  <c r="G15" i="12"/>
  <c r="F15" i="12"/>
  <c r="H14" i="12"/>
  <c r="L14" i="12" s="1"/>
  <c r="G80" i="1"/>
  <c r="H80" i="1" s="1"/>
  <c r="I80" i="1" s="1"/>
  <c r="J80" i="1" s="1"/>
  <c r="K80" i="1" s="1"/>
  <c r="L80" i="1" s="1"/>
  <c r="M80" i="1" s="1"/>
  <c r="N80" i="1" s="1"/>
  <c r="C66" i="1"/>
  <c r="O95" i="1"/>
  <c r="L17" i="12"/>
  <c r="L13" i="12"/>
  <c r="L9" i="12"/>
  <c r="E47" i="7"/>
  <c r="P95" i="1"/>
  <c r="Q95" i="1" s="1"/>
  <c r="Q72" i="1"/>
  <c r="G23" i="7" s="1"/>
  <c r="F23" i="7"/>
  <c r="E16" i="18"/>
  <c r="E322" i="18" s="1"/>
  <c r="F77" i="1"/>
  <c r="G77" i="1" s="1"/>
  <c r="H77" i="1" s="1"/>
  <c r="I77" i="1" s="1"/>
  <c r="J77" i="1" s="1"/>
  <c r="K77" i="1" s="1"/>
  <c r="L77" i="1" s="1"/>
  <c r="M77" i="1" s="1"/>
  <c r="N77" i="1" s="1"/>
  <c r="F75" i="1"/>
  <c r="O67" i="1"/>
  <c r="E18" i="7"/>
  <c r="P73" i="1"/>
  <c r="F20" i="18"/>
  <c r="D7" i="1" s="1"/>
  <c r="F21" i="18"/>
  <c r="F15" i="18"/>
  <c r="F14" i="18"/>
  <c r="D6" i="1" s="1"/>
  <c r="D57" i="1" s="1"/>
  <c r="E41" i="7"/>
  <c r="F78" i="1"/>
  <c r="G78" i="1" s="1"/>
  <c r="H78" i="1" s="1"/>
  <c r="I78" i="1" s="1"/>
  <c r="J78" i="1" s="1"/>
  <c r="K78" i="1" s="1"/>
  <c r="L78" i="1" s="1"/>
  <c r="M78" i="1" s="1"/>
  <c r="N78" i="1" s="1"/>
  <c r="E25" i="7"/>
  <c r="H31" i="17"/>
  <c r="E24" i="7" s="1"/>
  <c r="F24" i="7" s="1"/>
  <c r="G24" i="7" s="1"/>
  <c r="B16" i="5"/>
  <c r="B17" i="5" s="1"/>
  <c r="D65" i="1"/>
  <c r="H28" i="18"/>
  <c r="O89" i="1"/>
  <c r="O74" i="1"/>
  <c r="L25" i="12"/>
  <c r="O73" i="1"/>
  <c r="I27" i="18"/>
  <c r="J25" i="18"/>
  <c r="I26" i="18"/>
  <c r="G8" i="1" s="1"/>
  <c r="O68" i="1"/>
  <c r="F5" i="1"/>
  <c r="H10" i="18"/>
  <c r="B35" i="2"/>
  <c r="B37" i="2"/>
  <c r="B39" i="2"/>
  <c r="B41" i="2"/>
  <c r="B43" i="2"/>
  <c r="B10" i="2"/>
  <c r="D10" i="2" s="1"/>
  <c r="B12" i="2"/>
  <c r="B14" i="2"/>
  <c r="B16" i="2"/>
  <c r="B18" i="2"/>
  <c r="B20" i="2"/>
  <c r="B22" i="2"/>
  <c r="B24" i="2"/>
  <c r="B26" i="2"/>
  <c r="B28" i="2"/>
  <c r="B30" i="2"/>
  <c r="B32" i="2"/>
  <c r="B34" i="2"/>
  <c r="B36" i="2"/>
  <c r="B38" i="2"/>
  <c r="B40" i="2"/>
  <c r="B42" i="2"/>
  <c r="B44" i="2"/>
  <c r="B45" i="2"/>
  <c r="B21" i="2"/>
  <c r="B11" i="2"/>
  <c r="B27" i="2"/>
  <c r="B23" i="2"/>
  <c r="B13" i="2"/>
  <c r="B29" i="2"/>
  <c r="B168" i="2"/>
  <c r="B19" i="2"/>
  <c r="B15" i="2"/>
  <c r="B31" i="2"/>
  <c r="B360" i="2"/>
  <c r="B327" i="2"/>
  <c r="B274" i="2"/>
  <c r="B249" i="2"/>
  <c r="B280" i="2"/>
  <c r="B198" i="2"/>
  <c r="B17" i="2"/>
  <c r="B62" i="2"/>
  <c r="B69" i="2"/>
  <c r="B63" i="2"/>
  <c r="B101" i="2"/>
  <c r="B91" i="2"/>
  <c r="B348" i="2"/>
  <c r="B359" i="2"/>
  <c r="B100" i="2"/>
  <c r="B295" i="2"/>
  <c r="B179" i="2"/>
  <c r="B223" i="2"/>
  <c r="B259" i="2"/>
  <c r="B139" i="2"/>
  <c r="B119" i="2"/>
  <c r="B289" i="2"/>
  <c r="B188" i="2"/>
  <c r="B136" i="2"/>
  <c r="B268" i="2"/>
  <c r="B277" i="2"/>
  <c r="B52" i="2"/>
  <c r="B176" i="2"/>
  <c r="B341" i="2"/>
  <c r="B167" i="2"/>
  <c r="B159" i="2"/>
  <c r="B118" i="2"/>
  <c r="B121" i="2"/>
  <c r="B258" i="2"/>
  <c r="B47" i="2"/>
  <c r="B25" i="2"/>
  <c r="B138" i="2"/>
  <c r="B201" i="2"/>
  <c r="B264" i="2"/>
  <c r="B272" i="2"/>
  <c r="B346" i="2"/>
  <c r="B309" i="2"/>
  <c r="B261" i="2"/>
  <c r="B220" i="2"/>
  <c r="B174" i="2"/>
  <c r="B227" i="2"/>
  <c r="B64" i="2"/>
  <c r="B183" i="2"/>
  <c r="B218" i="2"/>
  <c r="B334" i="2"/>
  <c r="B185" i="2"/>
  <c r="B323" i="2"/>
  <c r="B57" i="2"/>
  <c r="B362" i="2"/>
  <c r="B84" i="2"/>
  <c r="B60" i="2"/>
  <c r="B197" i="2"/>
  <c r="B71" i="2"/>
  <c r="B92" i="2"/>
  <c r="B343" i="2"/>
  <c r="B93" i="2"/>
  <c r="B332" i="2"/>
  <c r="B281" i="2"/>
  <c r="B232" i="2"/>
  <c r="B103" i="2"/>
  <c r="B83" i="2"/>
  <c r="B317" i="2"/>
  <c r="B241" i="2"/>
  <c r="B115" i="2"/>
  <c r="B260" i="2"/>
  <c r="B357" i="2"/>
  <c r="B195" i="2"/>
  <c r="B134" i="2"/>
  <c r="B175" i="2"/>
  <c r="B127" i="2"/>
  <c r="B33" i="2"/>
  <c r="B271" i="2"/>
  <c r="B187" i="2"/>
  <c r="B229" i="2"/>
  <c r="B262" i="2"/>
  <c r="B162" i="2"/>
  <c r="B219" i="2"/>
  <c r="B130" i="2"/>
  <c r="B140" i="2"/>
  <c r="B291" i="2"/>
  <c r="B315" i="2"/>
  <c r="B132" i="2"/>
  <c r="B61" i="2"/>
  <c r="B257" i="2"/>
  <c r="B212" i="2"/>
  <c r="B278" i="2"/>
  <c r="B46" i="2"/>
  <c r="B203" i="2"/>
  <c r="B202" i="2"/>
  <c r="B144" i="2"/>
  <c r="B128" i="2"/>
  <c r="B267" i="2"/>
  <c r="B276" i="2"/>
  <c r="B331" i="2"/>
  <c r="B109" i="2"/>
  <c r="B356" i="2"/>
  <c r="B367" i="2"/>
  <c r="B302" i="2"/>
  <c r="B239" i="2"/>
  <c r="B329" i="2"/>
  <c r="B288" i="2"/>
  <c r="B58" i="2"/>
  <c r="B53" i="2"/>
  <c r="B154" i="2"/>
  <c r="B333" i="2"/>
  <c r="B113" i="2"/>
  <c r="B301" i="2"/>
  <c r="B108" i="2"/>
  <c r="B126" i="2"/>
  <c r="B54" i="2"/>
  <c r="B353" i="2"/>
  <c r="B97" i="2"/>
  <c r="B296" i="2"/>
  <c r="B210" i="2"/>
  <c r="B243" i="2"/>
  <c r="B282" i="2"/>
  <c r="B208" i="2"/>
  <c r="B75" i="2"/>
  <c r="B339" i="2"/>
  <c r="B163" i="2"/>
  <c r="B90" i="2"/>
  <c r="B70" i="2"/>
  <c r="B94" i="2"/>
  <c r="B129" i="2"/>
  <c r="B207" i="2"/>
  <c r="B286" i="2"/>
  <c r="B74" i="2"/>
  <c r="B294" i="2"/>
  <c r="B221" i="2"/>
  <c r="B303" i="2"/>
  <c r="B225" i="2"/>
  <c r="B363" i="2"/>
  <c r="B213" i="2"/>
  <c r="B147" i="2"/>
  <c r="B306" i="2"/>
  <c r="B211" i="2"/>
  <c r="B235" i="2"/>
  <c r="B310" i="2"/>
  <c r="B354" i="2"/>
  <c r="B125" i="2"/>
  <c r="B149" i="2"/>
  <c r="B190" i="2"/>
  <c r="B177" i="2"/>
  <c r="B321" i="2"/>
  <c r="B78" i="2"/>
  <c r="B292" i="2"/>
  <c r="B170" i="2"/>
  <c r="B157" i="2"/>
  <c r="B368" i="2"/>
  <c r="B133" i="2"/>
  <c r="B240" i="2"/>
  <c r="B293" i="2"/>
  <c r="B265" i="2"/>
  <c r="B299" i="2"/>
  <c r="B73" i="2"/>
  <c r="B237" i="2"/>
  <c r="B266" i="2"/>
  <c r="B351" i="2"/>
  <c r="B337" i="2"/>
  <c r="B145" i="2"/>
  <c r="B88" i="2"/>
  <c r="B335" i="2"/>
  <c r="B275" i="2"/>
  <c r="B364" i="2"/>
  <c r="B79" i="2"/>
  <c r="B222" i="2"/>
  <c r="B236" i="2"/>
  <c r="B50" i="2"/>
  <c r="B342" i="2"/>
  <c r="B111" i="2"/>
  <c r="D108" i="1"/>
  <c r="B56" i="2"/>
  <c r="B196" i="2"/>
  <c r="B361" i="2"/>
  <c r="B160" i="2"/>
  <c r="B350" i="2"/>
  <c r="B102" i="2"/>
  <c r="B166" i="2"/>
  <c r="B104" i="2"/>
  <c r="B285" i="2"/>
  <c r="B297" i="2"/>
  <c r="B120" i="2"/>
  <c r="B314" i="2"/>
  <c r="B325" i="2"/>
  <c r="B209" i="2"/>
  <c r="B178" i="2"/>
  <c r="B269" i="2"/>
  <c r="B284" i="2"/>
  <c r="B150" i="2"/>
  <c r="B304" i="2"/>
  <c r="B184" i="2"/>
  <c r="B155" i="2"/>
  <c r="B313" i="2"/>
  <c r="B189" i="2"/>
  <c r="B67" i="2"/>
  <c r="B287" i="2"/>
  <c r="B182" i="2"/>
  <c r="B215" i="2"/>
  <c r="B244" i="2"/>
  <c r="B242" i="2"/>
  <c r="B59" i="2"/>
  <c r="B151" i="2"/>
  <c r="B283" i="2"/>
  <c r="B358" i="2"/>
  <c r="B234" i="2"/>
  <c r="B226" i="2"/>
  <c r="B246" i="2"/>
  <c r="B270" i="2"/>
  <c r="B365" i="2"/>
  <c r="B171" i="2"/>
  <c r="B117" i="2"/>
  <c r="B192" i="2"/>
  <c r="B169" i="2"/>
  <c r="B349" i="2"/>
  <c r="B206" i="2"/>
  <c r="B89" i="2"/>
  <c r="B186" i="2"/>
  <c r="B106" i="2"/>
  <c r="B65" i="2"/>
  <c r="B298" i="2"/>
  <c r="B319" i="2"/>
  <c r="B338" i="2"/>
  <c r="B199" i="2"/>
  <c r="B250" i="2"/>
  <c r="B124" i="2"/>
  <c r="B256" i="2"/>
  <c r="B180" i="2"/>
  <c r="B230" i="2"/>
  <c r="B110" i="2"/>
  <c r="B85" i="2"/>
  <c r="B345" i="2"/>
  <c r="B99" i="2"/>
  <c r="B347" i="2"/>
  <c r="B255" i="2"/>
  <c r="B105" i="2"/>
  <c r="B98" i="2"/>
  <c r="B82" i="2"/>
  <c r="B51" i="2"/>
  <c r="B228" i="2"/>
  <c r="B112" i="2"/>
  <c r="B369" i="2"/>
  <c r="B320" i="2"/>
  <c r="B318" i="2"/>
  <c r="B77" i="2"/>
  <c r="B76" i="2"/>
  <c r="B216" i="2"/>
  <c r="B95" i="2"/>
  <c r="B137" i="2"/>
  <c r="B307" i="2"/>
  <c r="B152" i="2"/>
  <c r="B254" i="2"/>
  <c r="B55" i="2"/>
  <c r="B217" i="2"/>
  <c r="B87" i="2"/>
  <c r="B336" i="2"/>
  <c r="B245" i="2"/>
  <c r="B142" i="2"/>
  <c r="B300" i="2"/>
  <c r="B205" i="2"/>
  <c r="B146" i="2"/>
  <c r="B81" i="2"/>
  <c r="B273" i="2"/>
  <c r="B173" i="2"/>
  <c r="B340" i="2"/>
  <c r="B131" i="2"/>
  <c r="B194" i="2"/>
  <c r="B214" i="2"/>
  <c r="B352" i="2"/>
  <c r="B204" i="2"/>
  <c r="B316" i="2"/>
  <c r="B224" i="2"/>
  <c r="B161" i="2"/>
  <c r="B238" i="2"/>
  <c r="B248" i="2"/>
  <c r="B252" i="2"/>
  <c r="B143" i="2"/>
  <c r="B165" i="2"/>
  <c r="B172" i="2"/>
  <c r="B116" i="2"/>
  <c r="B164" i="2"/>
  <c r="B233" i="2"/>
  <c r="B311" i="2"/>
  <c r="B355" i="2"/>
  <c r="B191" i="2"/>
  <c r="B263" i="2"/>
  <c r="B344" i="2"/>
  <c r="B247" i="2"/>
  <c r="B279" i="2"/>
  <c r="B305" i="2"/>
  <c r="B290" i="2"/>
  <c r="B231" i="2"/>
  <c r="B253" i="2"/>
  <c r="B158" i="2"/>
  <c r="B181" i="2"/>
  <c r="B200" i="2"/>
  <c r="B122" i="2"/>
  <c r="B114" i="2"/>
  <c r="B135" i="2"/>
  <c r="B148" i="2"/>
  <c r="B251" i="2"/>
  <c r="B72" i="2"/>
  <c r="B48" i="2"/>
  <c r="B322" i="2"/>
  <c r="B80" i="2"/>
  <c r="B68" i="2"/>
  <c r="B86" i="2"/>
  <c r="B96" i="2"/>
  <c r="B366" i="2"/>
  <c r="B326" i="2"/>
  <c r="B193" i="2"/>
  <c r="B330" i="2"/>
  <c r="B123" i="2"/>
  <c r="B312" i="2"/>
  <c r="B153" i="2"/>
  <c r="B324" i="2"/>
  <c r="B141" i="2"/>
  <c r="B308" i="2"/>
  <c r="B66" i="2"/>
  <c r="B156" i="2"/>
  <c r="B107" i="2"/>
  <c r="B328" i="2"/>
  <c r="B49" i="2"/>
  <c r="B99" i="1"/>
  <c r="B101" i="1" s="1"/>
  <c r="C3" i="1" s="1"/>
  <c r="O96" i="1"/>
  <c r="I8" i="18"/>
  <c r="I9" i="18"/>
  <c r="H16" i="12"/>
  <c r="M16" i="12"/>
  <c r="F16" i="12"/>
  <c r="G16" i="12"/>
  <c r="E32" i="7" l="1"/>
  <c r="L21" i="12"/>
  <c r="L35" i="12"/>
  <c r="P80" i="1"/>
  <c r="Q80" i="1" s="1"/>
  <c r="P84" i="1"/>
  <c r="L18" i="12"/>
  <c r="L33" i="12"/>
  <c r="L23" i="12"/>
  <c r="F10" i="1"/>
  <c r="H39" i="18"/>
  <c r="E10" i="1"/>
  <c r="G40" i="18"/>
  <c r="E29" i="7"/>
  <c r="G93" i="1"/>
  <c r="O77" i="1"/>
  <c r="G34" i="18"/>
  <c r="L15" i="12"/>
  <c r="F37" i="12"/>
  <c r="F39" i="12" s="1"/>
  <c r="G37" i="12"/>
  <c r="G39" i="12" s="1"/>
  <c r="O84" i="1"/>
  <c r="E35" i="7"/>
  <c r="C86" i="1"/>
  <c r="Q84" i="1"/>
  <c r="G35" i="7" s="1"/>
  <c r="F35" i="7"/>
  <c r="O78" i="1"/>
  <c r="E30" i="7"/>
  <c r="O80" i="1"/>
  <c r="H33" i="18"/>
  <c r="I31" i="18"/>
  <c r="H32" i="18"/>
  <c r="F9" i="1" s="1"/>
  <c r="H37" i="12"/>
  <c r="H39" i="12" s="1"/>
  <c r="P78" i="1"/>
  <c r="G75" i="1"/>
  <c r="P77" i="1"/>
  <c r="Q77" i="1" s="1"/>
  <c r="G29" i="7" s="1"/>
  <c r="Q73" i="1"/>
  <c r="G25" i="7" s="1"/>
  <c r="F25" i="7"/>
  <c r="F16" i="18"/>
  <c r="G15" i="18"/>
  <c r="G14" i="18"/>
  <c r="E6" i="1" s="1"/>
  <c r="F321" i="18"/>
  <c r="D81" i="1" s="1"/>
  <c r="F22" i="18"/>
  <c r="F320" i="18"/>
  <c r="G319" i="18"/>
  <c r="G20" i="18"/>
  <c r="E7" i="1" s="1"/>
  <c r="G21" i="18"/>
  <c r="G41" i="7"/>
  <c r="F41" i="7"/>
  <c r="L16" i="12"/>
  <c r="L37" i="12" s="1"/>
  <c r="L39" i="12" s="1"/>
  <c r="Q67" i="1"/>
  <c r="G18" i="7" s="1"/>
  <c r="F18" i="7"/>
  <c r="E65" i="1"/>
  <c r="D66" i="1"/>
  <c r="I10" i="18"/>
  <c r="G5" i="1"/>
  <c r="I28" i="18"/>
  <c r="C88" i="1"/>
  <c r="E10" i="2"/>
  <c r="G49" i="7"/>
  <c r="F49" i="7"/>
  <c r="G28" i="7"/>
  <c r="F28" i="7"/>
  <c r="Q90" i="1"/>
  <c r="G42" i="7" s="1"/>
  <c r="F42" i="7"/>
  <c r="K25" i="18"/>
  <c r="J27" i="18"/>
  <c r="J26" i="18"/>
  <c r="H8" i="1" s="1"/>
  <c r="F50" i="7"/>
  <c r="Q98" i="1"/>
  <c r="G50" i="7" s="1"/>
  <c r="J8" i="18"/>
  <c r="J9" i="18"/>
  <c r="F22" i="7"/>
  <c r="G22" i="7"/>
  <c r="G34" i="7"/>
  <c r="F34" i="7"/>
  <c r="F47" i="7"/>
  <c r="G47" i="7"/>
  <c r="G43" i="7"/>
  <c r="F43" i="7"/>
  <c r="E57" i="1" l="1"/>
  <c r="H40" i="18"/>
  <c r="I39" i="18"/>
  <c r="H93" i="1"/>
  <c r="C70" i="1"/>
  <c r="C69" i="1"/>
  <c r="D37" i="16"/>
  <c r="E36" i="16" s="1"/>
  <c r="C61" i="1"/>
  <c r="H34" i="18"/>
  <c r="I33" i="18"/>
  <c r="J31" i="18"/>
  <c r="I32" i="18"/>
  <c r="G9" i="1" s="1"/>
  <c r="G321" i="18"/>
  <c r="E81" i="1" s="1"/>
  <c r="F29" i="7"/>
  <c r="H75" i="1"/>
  <c r="F322" i="18"/>
  <c r="Q78" i="1"/>
  <c r="G30" i="7" s="1"/>
  <c r="F30" i="7"/>
  <c r="G16" i="18"/>
  <c r="H20" i="18"/>
  <c r="F7" i="1" s="1"/>
  <c r="H21" i="18"/>
  <c r="H319" i="18"/>
  <c r="G320" i="18"/>
  <c r="G22" i="18"/>
  <c r="H14" i="18"/>
  <c r="F6" i="1" s="1"/>
  <c r="F57" i="1" s="1"/>
  <c r="H15" i="18"/>
  <c r="F48" i="7"/>
  <c r="G48" i="7"/>
  <c r="F26" i="7"/>
  <c r="G26" i="7"/>
  <c r="K8" i="18"/>
  <c r="K9" i="18"/>
  <c r="L25" i="18"/>
  <c r="K27" i="18"/>
  <c r="K26" i="18"/>
  <c r="I8" i="1" s="1"/>
  <c r="C11" i="2"/>
  <c r="H5" i="1"/>
  <c r="J10" i="18"/>
  <c r="J28" i="18"/>
  <c r="E66" i="1"/>
  <c r="F65" i="1"/>
  <c r="G10" i="1" l="1"/>
  <c r="I40" i="18"/>
  <c r="J39" i="18"/>
  <c r="C63" i="1"/>
  <c r="D38" i="16"/>
  <c r="C99" i="1"/>
  <c r="C101" i="1" s="1"/>
  <c r="D3" i="1" s="1"/>
  <c r="D61" i="1" s="1"/>
  <c r="I93" i="1"/>
  <c r="J93" i="1" s="1"/>
  <c r="K93" i="1" s="1"/>
  <c r="L93" i="1" s="1"/>
  <c r="M93" i="1" s="1"/>
  <c r="N93" i="1" s="1"/>
  <c r="O93" i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D86" i="1"/>
  <c r="D70" i="1"/>
  <c r="E37" i="16"/>
  <c r="F36" i="16" s="1"/>
  <c r="I34" i="18"/>
  <c r="J33" i="18"/>
  <c r="K31" i="18"/>
  <c r="J32" i="18"/>
  <c r="H9" i="1" s="1"/>
  <c r="I75" i="1"/>
  <c r="H321" i="18"/>
  <c r="F81" i="1" s="1"/>
  <c r="H320" i="18"/>
  <c r="H22" i="18"/>
  <c r="H16" i="18"/>
  <c r="I319" i="18"/>
  <c r="I20" i="18"/>
  <c r="G7" i="1" s="1"/>
  <c r="I21" i="18"/>
  <c r="I14" i="18"/>
  <c r="G6" i="1" s="1"/>
  <c r="I15" i="18"/>
  <c r="G322" i="18"/>
  <c r="K28" i="18"/>
  <c r="G65" i="1"/>
  <c r="F66" i="1"/>
  <c r="M25" i="18"/>
  <c r="L26" i="18"/>
  <c r="J8" i="1" s="1"/>
  <c r="L27" i="18"/>
  <c r="D79" i="1"/>
  <c r="D11" i="2"/>
  <c r="I5" i="1"/>
  <c r="K10" i="18"/>
  <c r="L8" i="18"/>
  <c r="L9" i="18"/>
  <c r="P93" i="1" l="1"/>
  <c r="G57" i="1"/>
  <c r="K39" i="18"/>
  <c r="H10" i="1"/>
  <c r="J40" i="18"/>
  <c r="Q93" i="1"/>
  <c r="G45" i="7" s="1"/>
  <c r="F45" i="7"/>
  <c r="E45" i="7"/>
  <c r="E20" i="7"/>
  <c r="O69" i="1"/>
  <c r="P69" i="1"/>
  <c r="E86" i="1"/>
  <c r="E70" i="1"/>
  <c r="E38" i="16"/>
  <c r="F70" i="1"/>
  <c r="F37" i="16"/>
  <c r="F38" i="16" s="1"/>
  <c r="J34" i="18"/>
  <c r="K33" i="18"/>
  <c r="L31" i="18"/>
  <c r="K32" i="18"/>
  <c r="I9" i="1" s="1"/>
  <c r="J75" i="1"/>
  <c r="J20" i="18"/>
  <c r="H7" i="1" s="1"/>
  <c r="J21" i="18"/>
  <c r="J319" i="18"/>
  <c r="I16" i="18"/>
  <c r="H322" i="18"/>
  <c r="J14" i="18"/>
  <c r="H6" i="1" s="1"/>
  <c r="J15" i="18"/>
  <c r="I321" i="18"/>
  <c r="G81" i="1" s="1"/>
  <c r="I22" i="18"/>
  <c r="I320" i="18"/>
  <c r="J5" i="1"/>
  <c r="L10" i="18"/>
  <c r="M27" i="18"/>
  <c r="M26" i="18"/>
  <c r="K8" i="1" s="1"/>
  <c r="N25" i="18"/>
  <c r="H65" i="1"/>
  <c r="G66" i="1"/>
  <c r="M8" i="18"/>
  <c r="M9" i="18"/>
  <c r="D88" i="1"/>
  <c r="E11" i="2"/>
  <c r="L28" i="18"/>
  <c r="H57" i="1" l="1"/>
  <c r="H70" i="1" s="1"/>
  <c r="I10" i="1"/>
  <c r="K40" i="18"/>
  <c r="L39" i="18"/>
  <c r="Q69" i="1"/>
  <c r="G20" i="7" s="1"/>
  <c r="F20" i="7"/>
  <c r="G36" i="16"/>
  <c r="G70" i="1"/>
  <c r="K34" i="18"/>
  <c r="L33" i="18"/>
  <c r="M31" i="18"/>
  <c r="L32" i="18"/>
  <c r="J9" i="1" s="1"/>
  <c r="G37" i="16"/>
  <c r="F86" i="1"/>
  <c r="D99" i="1"/>
  <c r="D101" i="1" s="1"/>
  <c r="E3" i="1" s="1"/>
  <c r="E61" i="1" s="1"/>
  <c r="K75" i="1"/>
  <c r="I322" i="18"/>
  <c r="J321" i="18"/>
  <c r="H81" i="1" s="1"/>
  <c r="J16" i="18"/>
  <c r="J22" i="18"/>
  <c r="J320" i="18"/>
  <c r="K14" i="18"/>
  <c r="I6" i="1" s="1"/>
  <c r="K15" i="18"/>
  <c r="K319" i="18"/>
  <c r="K20" i="18"/>
  <c r="I7" i="1" s="1"/>
  <c r="K21" i="18"/>
  <c r="C12" i="2"/>
  <c r="D63" i="1"/>
  <c r="H66" i="1"/>
  <c r="I65" i="1"/>
  <c r="O25" i="18"/>
  <c r="N27" i="18"/>
  <c r="N26" i="18"/>
  <c r="L8" i="1" s="1"/>
  <c r="K5" i="1"/>
  <c r="M10" i="18"/>
  <c r="M28" i="18"/>
  <c r="N8" i="18"/>
  <c r="N9" i="18"/>
  <c r="I57" i="1" l="1"/>
  <c r="J10" i="1"/>
  <c r="L40" i="18"/>
  <c r="M39" i="18"/>
  <c r="G38" i="16"/>
  <c r="G86" i="1"/>
  <c r="H36" i="16"/>
  <c r="L34" i="18"/>
  <c r="M33" i="18"/>
  <c r="N31" i="18"/>
  <c r="M32" i="18"/>
  <c r="K9" i="1" s="1"/>
  <c r="K321" i="18"/>
  <c r="I81" i="1" s="1"/>
  <c r="J322" i="18"/>
  <c r="L75" i="1"/>
  <c r="H37" i="16"/>
  <c r="L14" i="18"/>
  <c r="J6" i="1" s="1"/>
  <c r="L15" i="18"/>
  <c r="K22" i="18"/>
  <c r="L20" i="18"/>
  <c r="J7" i="1" s="1"/>
  <c r="L21" i="18"/>
  <c r="L319" i="18"/>
  <c r="H86" i="1"/>
  <c r="K320" i="18"/>
  <c r="K16" i="18"/>
  <c r="L5" i="1"/>
  <c r="N10" i="18"/>
  <c r="N28" i="18"/>
  <c r="O8" i="18"/>
  <c r="O9" i="18"/>
  <c r="P25" i="18"/>
  <c r="O26" i="18"/>
  <c r="M8" i="1" s="1"/>
  <c r="O27" i="18"/>
  <c r="E79" i="1"/>
  <c r="D12" i="2"/>
  <c r="I66" i="1"/>
  <c r="J65" i="1"/>
  <c r="J57" i="1" l="1"/>
  <c r="N39" i="18"/>
  <c r="K10" i="1"/>
  <c r="M40" i="18"/>
  <c r="M34" i="18"/>
  <c r="N33" i="18"/>
  <c r="O31" i="18"/>
  <c r="N32" i="18"/>
  <c r="L9" i="1" s="1"/>
  <c r="M75" i="1"/>
  <c r="N75" i="1" s="1"/>
  <c r="P75" i="1" s="1"/>
  <c r="E27" i="7"/>
  <c r="I37" i="16"/>
  <c r="I36" i="16"/>
  <c r="H38" i="16"/>
  <c r="L22" i="18"/>
  <c r="L320" i="18"/>
  <c r="M20" i="18"/>
  <c r="K7" i="1" s="1"/>
  <c r="M21" i="18"/>
  <c r="M319" i="18"/>
  <c r="K322" i="18"/>
  <c r="L16" i="18"/>
  <c r="L321" i="18"/>
  <c r="J81" i="1" s="1"/>
  <c r="M15" i="18"/>
  <c r="M14" i="18"/>
  <c r="K6" i="1" s="1"/>
  <c r="P26" i="18"/>
  <c r="N8" i="1" s="1"/>
  <c r="O8" i="1" s="1"/>
  <c r="P8" i="1" s="1"/>
  <c r="Q8" i="1" s="1"/>
  <c r="P27" i="18"/>
  <c r="Q25" i="18"/>
  <c r="O28" i="18"/>
  <c r="E88" i="1"/>
  <c r="E12" i="2"/>
  <c r="M5" i="1"/>
  <c r="O10" i="18"/>
  <c r="K65" i="1"/>
  <c r="J66" i="1"/>
  <c r="P8" i="18"/>
  <c r="P9" i="18"/>
  <c r="Q9" i="18" s="1"/>
  <c r="K57" i="1" l="1"/>
  <c r="L10" i="1"/>
  <c r="N40" i="18"/>
  <c r="O39" i="18"/>
  <c r="L322" i="18"/>
  <c r="I86" i="1"/>
  <c r="I70" i="1"/>
  <c r="J37" i="16"/>
  <c r="K36" i="16" s="1"/>
  <c r="N34" i="18"/>
  <c r="O33" i="18"/>
  <c r="P31" i="18"/>
  <c r="O32" i="18"/>
  <c r="M9" i="1" s="1"/>
  <c r="O75" i="1"/>
  <c r="E99" i="1"/>
  <c r="E101" i="1" s="1"/>
  <c r="F3" i="1" s="1"/>
  <c r="F61" i="1" s="1"/>
  <c r="Q75" i="1"/>
  <c r="G27" i="7" s="1"/>
  <c r="F27" i="7"/>
  <c r="E63" i="1"/>
  <c r="J36" i="16"/>
  <c r="I38" i="16"/>
  <c r="M16" i="18"/>
  <c r="M321" i="18"/>
  <c r="K81" i="1" s="1"/>
  <c r="M22" i="18"/>
  <c r="M320" i="18"/>
  <c r="N14" i="18"/>
  <c r="L6" i="1" s="1"/>
  <c r="N15" i="18"/>
  <c r="N20" i="18"/>
  <c r="L7" i="1" s="1"/>
  <c r="N21" i="18"/>
  <c r="N319" i="18"/>
  <c r="P28" i="18"/>
  <c r="Q26" i="18"/>
  <c r="K66" i="1"/>
  <c r="L65" i="1"/>
  <c r="C13" i="2"/>
  <c r="Q27" i="18"/>
  <c r="N5" i="1"/>
  <c r="P10" i="18"/>
  <c r="Q10" i="18" s="1"/>
  <c r="Q8" i="18"/>
  <c r="L57" i="1" l="1"/>
  <c r="Q37" i="18"/>
  <c r="P39" i="18"/>
  <c r="Q39" i="18"/>
  <c r="M10" i="1"/>
  <c r="O40" i="18"/>
  <c r="K70" i="1"/>
  <c r="J86" i="1"/>
  <c r="J70" i="1"/>
  <c r="J38" i="16"/>
  <c r="K37" i="16"/>
  <c r="L36" i="16" s="1"/>
  <c r="O34" i="18"/>
  <c r="P33" i="18"/>
  <c r="Q33" i="18" s="1"/>
  <c r="P32" i="18"/>
  <c r="N9" i="1" s="1"/>
  <c r="O9" i="1" s="1"/>
  <c r="P9" i="1" s="1"/>
  <c r="Q9" i="1" s="1"/>
  <c r="Q31" i="18"/>
  <c r="M322" i="18"/>
  <c r="N321" i="18"/>
  <c r="L81" i="1" s="1"/>
  <c r="N16" i="18"/>
  <c r="O14" i="18"/>
  <c r="M6" i="1" s="1"/>
  <c r="O15" i="18"/>
  <c r="N320" i="18"/>
  <c r="N22" i="18"/>
  <c r="Q19" i="18"/>
  <c r="O319" i="18"/>
  <c r="O20" i="18"/>
  <c r="M7" i="1" s="1"/>
  <c r="O21" i="18"/>
  <c r="O5" i="1"/>
  <c r="P5" i="1" s="1"/>
  <c r="Q28" i="18"/>
  <c r="F79" i="1"/>
  <c r="D13" i="2"/>
  <c r="M65" i="1"/>
  <c r="L66" i="1"/>
  <c r="M57" i="1" l="1"/>
  <c r="N10" i="1"/>
  <c r="P40" i="18"/>
  <c r="Q40" i="18" s="1"/>
  <c r="K86" i="1"/>
  <c r="K38" i="16"/>
  <c r="O321" i="18"/>
  <c r="M81" i="1" s="1"/>
  <c r="L70" i="1"/>
  <c r="Q5" i="1"/>
  <c r="P34" i="18"/>
  <c r="Q34" i="18" s="1"/>
  <c r="Q32" i="18"/>
  <c r="N322" i="18"/>
  <c r="L37" i="16"/>
  <c r="O16" i="18"/>
  <c r="O22" i="18"/>
  <c r="O320" i="18"/>
  <c r="P14" i="18"/>
  <c r="N6" i="1" s="1"/>
  <c r="O6" i="1" s="1"/>
  <c r="P6" i="1" s="1"/>
  <c r="Q6" i="1" s="1"/>
  <c r="P15" i="18"/>
  <c r="Q15" i="18" s="1"/>
  <c r="P319" i="18"/>
  <c r="Q319" i="18" s="1"/>
  <c r="P21" i="18"/>
  <c r="P20" i="18"/>
  <c r="N7" i="1" s="1"/>
  <c r="O7" i="1" s="1"/>
  <c r="P7" i="1" s="1"/>
  <c r="Q7" i="1" s="1"/>
  <c r="E44" i="7"/>
  <c r="F88" i="1"/>
  <c r="E13" i="2"/>
  <c r="M66" i="1"/>
  <c r="N65" i="1"/>
  <c r="O92" i="1"/>
  <c r="Q92" i="1" s="1"/>
  <c r="O10" i="1" l="1"/>
  <c r="N57" i="1"/>
  <c r="L86" i="1"/>
  <c r="M70" i="1"/>
  <c r="O322" i="18"/>
  <c r="E38" i="7"/>
  <c r="P65" i="1"/>
  <c r="F63" i="1"/>
  <c r="M37" i="16"/>
  <c r="N36" i="16" s="1"/>
  <c r="L38" i="16"/>
  <c r="M36" i="16"/>
  <c r="F44" i="7"/>
  <c r="P16" i="18"/>
  <c r="Q16" i="18" s="1"/>
  <c r="Q14" i="18"/>
  <c r="P22" i="18"/>
  <c r="P320" i="18"/>
  <c r="Q320" i="18" s="1"/>
  <c r="Q21" i="18"/>
  <c r="P321" i="18"/>
  <c r="Q20" i="18"/>
  <c r="F99" i="1"/>
  <c r="F101" i="1" s="1"/>
  <c r="G3" i="1" s="1"/>
  <c r="G61" i="1" s="1"/>
  <c r="N66" i="1"/>
  <c r="O65" i="1"/>
  <c r="C14" i="2"/>
  <c r="G44" i="7"/>
  <c r="P10" i="1" l="1"/>
  <c r="O57" i="1"/>
  <c r="M86" i="1"/>
  <c r="M38" i="16"/>
  <c r="N70" i="1"/>
  <c r="O70" i="1" s="1"/>
  <c r="F38" i="7"/>
  <c r="Q65" i="1"/>
  <c r="G38" i="7" s="1"/>
  <c r="N37" i="16"/>
  <c r="N38" i="16" s="1"/>
  <c r="G33" i="7"/>
  <c r="F33" i="7"/>
  <c r="Q22" i="18"/>
  <c r="P322" i="18"/>
  <c r="Q322" i="18" s="1"/>
  <c r="N81" i="1"/>
  <c r="P81" i="1" s="1"/>
  <c r="Q81" i="1" s="1"/>
  <c r="Q321" i="18"/>
  <c r="N86" i="1"/>
  <c r="O66" i="1"/>
  <c r="E39" i="7"/>
  <c r="P66" i="1"/>
  <c r="F39" i="7" s="1"/>
  <c r="G79" i="1"/>
  <c r="D14" i="2"/>
  <c r="Q10" i="1" l="1"/>
  <c r="Q57" i="1" s="1"/>
  <c r="P57" i="1"/>
  <c r="P86" i="1"/>
  <c r="Q86" i="1" s="1"/>
  <c r="O36" i="16"/>
  <c r="P70" i="1"/>
  <c r="E21" i="7"/>
  <c r="E37" i="7"/>
  <c r="O86" i="1"/>
  <c r="E46" i="7"/>
  <c r="P94" i="1"/>
  <c r="O94" i="1"/>
  <c r="O81" i="1"/>
  <c r="E11" i="7"/>
  <c r="E13" i="7" s="1"/>
  <c r="O37" i="16"/>
  <c r="E5" i="7"/>
  <c r="E7" i="7" s="1"/>
  <c r="F32" i="7"/>
  <c r="F11" i="7"/>
  <c r="F13" i="7" s="1"/>
  <c r="Q66" i="1"/>
  <c r="G88" i="1"/>
  <c r="E14" i="2"/>
  <c r="O38" i="16" l="1"/>
  <c r="Q70" i="1"/>
  <c r="G21" i="7" s="1"/>
  <c r="F21" i="7"/>
  <c r="E14" i="7"/>
  <c r="G99" i="1"/>
  <c r="G101" i="1" s="1"/>
  <c r="H3" i="1" s="1"/>
  <c r="H61" i="1" s="1"/>
  <c r="Q94" i="1"/>
  <c r="G46" i="7" s="1"/>
  <c r="F46" i="7"/>
  <c r="G11" i="7"/>
  <c r="G13" i="7" s="1"/>
  <c r="G32" i="7"/>
  <c r="F36" i="7"/>
  <c r="F37" i="7"/>
  <c r="F5" i="7"/>
  <c r="F7" i="7" s="1"/>
  <c r="F14" i="7" s="1"/>
  <c r="G39" i="7"/>
  <c r="C15" i="2"/>
  <c r="G63" i="1"/>
  <c r="G36" i="7" l="1"/>
  <c r="G5" i="7"/>
  <c r="G7" i="7" s="1"/>
  <c r="G14" i="7" s="1"/>
  <c r="G37" i="7"/>
  <c r="H79" i="1"/>
  <c r="D15" i="2"/>
  <c r="H88" i="1" l="1"/>
  <c r="H99" i="1" s="1"/>
  <c r="H101" i="1" s="1"/>
  <c r="I3" i="1" s="1"/>
  <c r="I61" i="1" s="1"/>
  <c r="E15" i="2"/>
  <c r="H63" i="1" l="1"/>
  <c r="C16" i="2"/>
  <c r="I79" i="1" l="1"/>
  <c r="D16" i="2"/>
  <c r="I88" i="1" l="1"/>
  <c r="I63" i="1" s="1"/>
  <c r="E16" i="2"/>
  <c r="I99" i="1" l="1"/>
  <c r="I101" i="1" s="1"/>
  <c r="J3" i="1" s="1"/>
  <c r="J61" i="1" s="1"/>
  <c r="C17" i="2"/>
  <c r="J79" i="1" l="1"/>
  <c r="D17" i="2"/>
  <c r="J88" i="1" l="1"/>
  <c r="J99" i="1" s="1"/>
  <c r="J101" i="1" s="1"/>
  <c r="K3" i="1" s="1"/>
  <c r="K61" i="1" s="1"/>
  <c r="E17" i="2"/>
  <c r="C18" i="2" l="1"/>
  <c r="J63" i="1"/>
  <c r="K79" i="1" l="1"/>
  <c r="D18" i="2"/>
  <c r="K88" i="1" l="1"/>
  <c r="K63" i="1" s="1"/>
  <c r="E18" i="2"/>
  <c r="K99" i="1" l="1"/>
  <c r="K101" i="1" s="1"/>
  <c r="L3" i="1" s="1"/>
  <c r="L61" i="1" s="1"/>
  <c r="C19" i="2"/>
  <c r="L79" i="1" l="1"/>
  <c r="D19" i="2"/>
  <c r="L88" i="1" l="1"/>
  <c r="L99" i="1" s="1"/>
  <c r="L101" i="1" s="1"/>
  <c r="M3" i="1" s="1"/>
  <c r="M61" i="1" s="1"/>
  <c r="E19" i="2"/>
  <c r="C20" i="2" l="1"/>
  <c r="L63" i="1"/>
  <c r="M79" i="1" l="1"/>
  <c r="D20" i="2"/>
  <c r="M88" i="1" l="1"/>
  <c r="M63" i="1" s="1"/>
  <c r="E20" i="2"/>
  <c r="M99" i="1" l="1"/>
  <c r="M101" i="1" s="1"/>
  <c r="N3" i="1" s="1"/>
  <c r="N61" i="1" s="1"/>
  <c r="C21" i="2"/>
  <c r="N79" i="1" l="1"/>
  <c r="E31" i="7" s="1"/>
  <c r="D21" i="2"/>
  <c r="N88" i="1" l="1"/>
  <c r="N99" i="1" s="1"/>
  <c r="N101" i="1" s="1"/>
  <c r="O61" i="1" s="1"/>
  <c r="E21" i="2"/>
  <c r="O79" i="1"/>
  <c r="N63" i="1" l="1"/>
  <c r="O88" i="1"/>
  <c r="O99" i="1" s="1"/>
  <c r="P88" i="1"/>
  <c r="E51" i="7"/>
  <c r="E53" i="7" s="1"/>
  <c r="C22" i="2"/>
  <c r="E14" i="5"/>
  <c r="B6" i="5"/>
  <c r="B10" i="5" s="1"/>
  <c r="B25" i="5" s="1"/>
  <c r="P3" i="1"/>
  <c r="P61" i="1" s="1"/>
  <c r="E24" i="5" l="1"/>
  <c r="E25" i="5" s="1"/>
  <c r="D22" i="2"/>
  <c r="E22" i="2" l="1"/>
  <c r="C23" i="2" l="1"/>
  <c r="D23" i="2" l="1"/>
  <c r="E23" i="2" l="1"/>
  <c r="C24" i="2" l="1"/>
  <c r="D24" i="2" l="1"/>
  <c r="E24" i="2" l="1"/>
  <c r="C25" i="2" l="1"/>
  <c r="D25" i="2" l="1"/>
  <c r="E25" i="2" l="1"/>
  <c r="C26" i="2" l="1"/>
  <c r="D26" i="2" l="1"/>
  <c r="E26" i="2" l="1"/>
  <c r="C27" i="2" l="1"/>
  <c r="D27" i="2" l="1"/>
  <c r="E27" i="2" l="1"/>
  <c r="C28" i="2" l="1"/>
  <c r="D28" i="2" l="1"/>
  <c r="E28" i="2" l="1"/>
  <c r="C29" i="2" l="1"/>
  <c r="D29" i="2" l="1"/>
  <c r="E29" i="2" l="1"/>
  <c r="C30" i="2" l="1"/>
  <c r="D30" i="2" l="1"/>
  <c r="E30" i="2" l="1"/>
  <c r="C31" i="2" l="1"/>
  <c r="D31" i="2" l="1"/>
  <c r="E31" i="2" l="1"/>
  <c r="C32" i="2" l="1"/>
  <c r="D32" i="2" l="1"/>
  <c r="E32" i="2" l="1"/>
  <c r="C33" i="2" l="1"/>
  <c r="P79" i="1" s="1"/>
  <c r="D33" i="2" l="1"/>
  <c r="E9" i="5" s="1"/>
  <c r="E15" i="5" s="1"/>
  <c r="F31" i="7" l="1"/>
  <c r="F51" i="7" s="1"/>
  <c r="F53" i="7" s="1"/>
  <c r="P63" i="1"/>
  <c r="E33" i="2"/>
  <c r="E18" i="5" l="1"/>
  <c r="E11" i="5"/>
  <c r="C34" i="2"/>
  <c r="P99" i="1"/>
  <c r="P101" i="1" s="1"/>
  <c r="Q3" i="1" s="1"/>
  <c r="Q61" i="1" s="1"/>
  <c r="E20" i="5" l="1"/>
  <c r="F20" i="5" s="1"/>
  <c r="D34" i="2"/>
  <c r="E27" i="5" l="1"/>
  <c r="B26" i="5" s="1"/>
  <c r="E34" i="2"/>
  <c r="C35" i="2" l="1"/>
  <c r="D35" i="2" l="1"/>
  <c r="E35" i="2" l="1"/>
  <c r="C36" i="2" l="1"/>
  <c r="D36" i="2" l="1"/>
  <c r="E36" i="2" l="1"/>
  <c r="C37" i="2" l="1"/>
  <c r="D37" i="2" l="1"/>
  <c r="E37" i="2" l="1"/>
  <c r="C38" i="2" l="1"/>
  <c r="D38" i="2" l="1"/>
  <c r="E38" i="2" l="1"/>
  <c r="C39" i="2" l="1"/>
  <c r="D39" i="2" l="1"/>
  <c r="E39" i="2" l="1"/>
  <c r="C40" i="2" l="1"/>
  <c r="D40" i="2" l="1"/>
  <c r="E40" i="2" l="1"/>
  <c r="C41" i="2" l="1"/>
  <c r="D41" i="2" l="1"/>
  <c r="E41" i="2" l="1"/>
  <c r="C42" i="2" l="1"/>
  <c r="D42" i="2" l="1"/>
  <c r="E42" i="2" l="1"/>
  <c r="C43" i="2" l="1"/>
  <c r="D43" i="2" l="1"/>
  <c r="E43" i="2" l="1"/>
  <c r="C44" i="2" l="1"/>
  <c r="D44" i="2" l="1"/>
  <c r="E44" i="2" l="1"/>
  <c r="C45" i="2" l="1"/>
  <c r="D45" i="2" l="1"/>
  <c r="Q79" i="1"/>
  <c r="G31" i="7" l="1"/>
  <c r="G51" i="7" s="1"/>
  <c r="G53" i="7" s="1"/>
  <c r="Q88" i="1"/>
  <c r="Q99" i="1" s="1"/>
  <c r="Q101" i="1" s="1"/>
  <c r="E45" i="2"/>
  <c r="Q63" i="1" l="1"/>
  <c r="C46" i="2"/>
  <c r="D46" i="2" s="1"/>
  <c r="E46" i="2" s="1"/>
  <c r="C47" i="2" l="1"/>
  <c r="D47" i="2" s="1"/>
  <c r="E47" i="2" s="1"/>
  <c r="C48" i="2" l="1"/>
  <c r="D48" i="2" s="1"/>
  <c r="E48" i="2" s="1"/>
  <c r="C49" i="2" l="1"/>
  <c r="D49" i="2" s="1"/>
  <c r="E49" i="2" s="1"/>
  <c r="C50" i="2" l="1"/>
  <c r="D50" i="2" s="1"/>
  <c r="E50" i="2" s="1"/>
  <c r="C51" i="2" l="1"/>
  <c r="D51" i="2" s="1"/>
  <c r="E51" i="2" s="1"/>
  <c r="C52" i="2" l="1"/>
  <c r="D52" i="2" s="1"/>
  <c r="E52" i="2" s="1"/>
  <c r="C53" i="2" l="1"/>
  <c r="D53" i="2" s="1"/>
  <c r="E53" i="2" s="1"/>
  <c r="C54" i="2" l="1"/>
  <c r="D54" i="2" s="1"/>
  <c r="E54" i="2" s="1"/>
  <c r="C55" i="2" l="1"/>
  <c r="D55" i="2" s="1"/>
  <c r="E55" i="2" s="1"/>
  <c r="C56" i="2" l="1"/>
  <c r="D56" i="2" s="1"/>
  <c r="E56" i="2" s="1"/>
  <c r="C57" i="2" l="1"/>
  <c r="D57" i="2" s="1"/>
  <c r="E57" i="2" s="1"/>
  <c r="C58" i="2" l="1"/>
  <c r="D58" i="2" s="1"/>
  <c r="E58" i="2" s="1"/>
  <c r="C59" i="2" l="1"/>
  <c r="D59" i="2" s="1"/>
  <c r="E59" i="2" s="1"/>
  <c r="C60" i="2" l="1"/>
  <c r="D60" i="2" s="1"/>
  <c r="E60" i="2" s="1"/>
  <c r="C61" i="2" l="1"/>
  <c r="D61" i="2" s="1"/>
  <c r="E61" i="2" s="1"/>
  <c r="C62" i="2" l="1"/>
  <c r="D62" i="2" s="1"/>
  <c r="E62" i="2" s="1"/>
  <c r="C63" i="2" l="1"/>
  <c r="D63" i="2" s="1"/>
  <c r="E63" i="2" s="1"/>
  <c r="C64" i="2" l="1"/>
  <c r="D64" i="2" s="1"/>
  <c r="E64" i="2" s="1"/>
  <c r="C65" i="2" l="1"/>
  <c r="D65" i="2" s="1"/>
  <c r="E65" i="2" s="1"/>
  <c r="C66" i="2" l="1"/>
  <c r="D66" i="2" s="1"/>
  <c r="E66" i="2" s="1"/>
  <c r="C67" i="2" l="1"/>
  <c r="D67" i="2" s="1"/>
  <c r="E67" i="2" s="1"/>
  <c r="C68" i="2" l="1"/>
  <c r="D68" i="2" s="1"/>
  <c r="E68" i="2" s="1"/>
  <c r="C69" i="2" l="1"/>
  <c r="D69" i="2" s="1"/>
  <c r="E69" i="2" s="1"/>
  <c r="C70" i="2" l="1"/>
  <c r="D70" i="2" s="1"/>
  <c r="E70" i="2" s="1"/>
  <c r="C71" i="2" l="1"/>
  <c r="D71" i="2" s="1"/>
  <c r="E71" i="2" s="1"/>
  <c r="C72" i="2" l="1"/>
  <c r="D72" i="2" s="1"/>
  <c r="E72" i="2" s="1"/>
  <c r="C73" i="2" l="1"/>
  <c r="D73" i="2" s="1"/>
  <c r="E73" i="2" s="1"/>
  <c r="C74" i="2" l="1"/>
  <c r="D74" i="2" s="1"/>
  <c r="E74" i="2" s="1"/>
  <c r="C75" i="2" l="1"/>
  <c r="D75" i="2" s="1"/>
  <c r="E75" i="2" s="1"/>
  <c r="C76" i="2" l="1"/>
  <c r="D76" i="2" s="1"/>
  <c r="E76" i="2" s="1"/>
  <c r="C77" i="2" l="1"/>
  <c r="D77" i="2" s="1"/>
  <c r="E77" i="2" s="1"/>
  <c r="C78" i="2" l="1"/>
  <c r="D78" i="2" s="1"/>
  <c r="E78" i="2" s="1"/>
  <c r="C79" i="2" l="1"/>
  <c r="D79" i="2" s="1"/>
  <c r="E79" i="2" s="1"/>
  <c r="C80" i="2" l="1"/>
  <c r="D80" i="2" s="1"/>
  <c r="E80" i="2" s="1"/>
  <c r="C81" i="2" l="1"/>
  <c r="D81" i="2" s="1"/>
  <c r="E81" i="2" s="1"/>
  <c r="C82" i="2" l="1"/>
  <c r="D82" i="2" s="1"/>
  <c r="E82" i="2" s="1"/>
  <c r="C83" i="2" l="1"/>
  <c r="D83" i="2" s="1"/>
  <c r="E83" i="2" s="1"/>
  <c r="C84" i="2" l="1"/>
  <c r="D84" i="2" s="1"/>
  <c r="E84" i="2" s="1"/>
  <c r="C85" i="2" l="1"/>
  <c r="D85" i="2" s="1"/>
  <c r="E85" i="2" s="1"/>
  <c r="C86" i="2" l="1"/>
  <c r="D86" i="2" s="1"/>
  <c r="E86" i="2" s="1"/>
  <c r="C87" i="2" l="1"/>
  <c r="D87" i="2" s="1"/>
  <c r="E87" i="2" s="1"/>
  <c r="C88" i="2" l="1"/>
  <c r="D88" i="2" s="1"/>
  <c r="E88" i="2" s="1"/>
  <c r="C89" i="2" l="1"/>
  <c r="D89" i="2" s="1"/>
  <c r="E89" i="2" s="1"/>
  <c r="C90" i="2" l="1"/>
  <c r="D90" i="2" s="1"/>
  <c r="E90" i="2" s="1"/>
  <c r="C91" i="2" l="1"/>
  <c r="D91" i="2" s="1"/>
  <c r="E91" i="2" s="1"/>
  <c r="C92" i="2" l="1"/>
  <c r="D92" i="2" s="1"/>
  <c r="E92" i="2" s="1"/>
  <c r="C93" i="2" l="1"/>
  <c r="D93" i="2" s="1"/>
  <c r="E93" i="2" s="1"/>
  <c r="C94" i="2" l="1"/>
  <c r="D94" i="2" s="1"/>
  <c r="E94" i="2" s="1"/>
  <c r="C95" i="2" l="1"/>
  <c r="D95" i="2" s="1"/>
  <c r="E95" i="2" s="1"/>
  <c r="C96" i="2" l="1"/>
  <c r="D96" i="2" s="1"/>
  <c r="E96" i="2" s="1"/>
  <c r="C97" i="2" l="1"/>
  <c r="D97" i="2" s="1"/>
  <c r="E97" i="2" s="1"/>
  <c r="C98" i="2" l="1"/>
  <c r="D98" i="2" s="1"/>
  <c r="E98" i="2" s="1"/>
  <c r="C99" i="2" l="1"/>
  <c r="D99" i="2" s="1"/>
  <c r="E99" i="2" s="1"/>
  <c r="C100" i="2" l="1"/>
  <c r="D100" i="2" s="1"/>
  <c r="E100" i="2" s="1"/>
  <c r="C101" i="2" l="1"/>
  <c r="D101" i="2" s="1"/>
  <c r="E101" i="2" s="1"/>
  <c r="C102" i="2" l="1"/>
  <c r="D102" i="2" s="1"/>
  <c r="E102" i="2" s="1"/>
  <c r="C103" i="2" l="1"/>
  <c r="D103" i="2" s="1"/>
  <c r="E103" i="2" s="1"/>
  <c r="C104" i="2" l="1"/>
  <c r="D104" i="2" s="1"/>
  <c r="E104" i="2" s="1"/>
  <c r="C105" i="2" l="1"/>
  <c r="D105" i="2" s="1"/>
  <c r="E105" i="2" s="1"/>
  <c r="C106" i="2" l="1"/>
  <c r="D106" i="2" s="1"/>
  <c r="E106" i="2" s="1"/>
  <c r="C107" i="2" l="1"/>
  <c r="D107" i="2" s="1"/>
  <c r="E107" i="2" s="1"/>
  <c r="C108" i="2" l="1"/>
  <c r="D108" i="2" s="1"/>
  <c r="E108" i="2" s="1"/>
  <c r="C109" i="2" l="1"/>
  <c r="D109" i="2" s="1"/>
  <c r="E109" i="2" s="1"/>
  <c r="C110" i="2" l="1"/>
  <c r="D110" i="2" s="1"/>
  <c r="E110" i="2" s="1"/>
  <c r="C111" i="2" l="1"/>
  <c r="D111" i="2" s="1"/>
  <c r="E111" i="2" s="1"/>
  <c r="C112" i="2" l="1"/>
  <c r="D112" i="2" s="1"/>
  <c r="E112" i="2" s="1"/>
  <c r="C113" i="2" l="1"/>
  <c r="D113" i="2" s="1"/>
  <c r="E113" i="2" s="1"/>
  <c r="C114" i="2" l="1"/>
  <c r="D114" i="2" s="1"/>
  <c r="E114" i="2" s="1"/>
  <c r="C115" i="2" l="1"/>
  <c r="D115" i="2" s="1"/>
  <c r="E115" i="2" s="1"/>
  <c r="C116" i="2" l="1"/>
  <c r="D116" i="2" s="1"/>
  <c r="E116" i="2" s="1"/>
  <c r="C117" i="2" l="1"/>
  <c r="D117" i="2" s="1"/>
  <c r="E117" i="2" s="1"/>
  <c r="C118" i="2" l="1"/>
  <c r="D118" i="2" s="1"/>
  <c r="E118" i="2" s="1"/>
  <c r="C119" i="2" l="1"/>
  <c r="D119" i="2" s="1"/>
  <c r="E119" i="2" s="1"/>
  <c r="C120" i="2" l="1"/>
  <c r="D120" i="2" s="1"/>
  <c r="E120" i="2" s="1"/>
  <c r="C121" i="2" l="1"/>
  <c r="D121" i="2" s="1"/>
  <c r="E121" i="2" s="1"/>
  <c r="C122" i="2" l="1"/>
  <c r="D122" i="2" s="1"/>
  <c r="E122" i="2" s="1"/>
  <c r="C123" i="2" l="1"/>
  <c r="D123" i="2" s="1"/>
  <c r="E123" i="2" s="1"/>
  <c r="C124" i="2" l="1"/>
  <c r="D124" i="2" s="1"/>
  <c r="E124" i="2" s="1"/>
  <c r="C125" i="2" l="1"/>
  <c r="D125" i="2" s="1"/>
  <c r="E125" i="2" s="1"/>
  <c r="C126" i="2" l="1"/>
  <c r="D126" i="2" s="1"/>
  <c r="E126" i="2" s="1"/>
  <c r="C127" i="2" l="1"/>
  <c r="D127" i="2" s="1"/>
  <c r="E127" i="2" s="1"/>
  <c r="C128" i="2" l="1"/>
  <c r="D128" i="2" s="1"/>
  <c r="E128" i="2" s="1"/>
  <c r="C129" i="2" l="1"/>
  <c r="D129" i="2" s="1"/>
  <c r="E129" i="2" s="1"/>
  <c r="C130" i="2" l="1"/>
  <c r="D130" i="2" s="1"/>
  <c r="E130" i="2" s="1"/>
  <c r="C131" i="2" l="1"/>
  <c r="D131" i="2" s="1"/>
  <c r="E131" i="2" s="1"/>
  <c r="C132" i="2" l="1"/>
  <c r="D132" i="2" s="1"/>
  <c r="E132" i="2" s="1"/>
  <c r="C133" i="2" l="1"/>
  <c r="D133" i="2" s="1"/>
  <c r="E133" i="2" s="1"/>
  <c r="C134" i="2" l="1"/>
  <c r="D134" i="2" s="1"/>
  <c r="E134" i="2" s="1"/>
  <c r="C135" i="2" l="1"/>
  <c r="D135" i="2" s="1"/>
  <c r="E135" i="2" s="1"/>
  <c r="C136" i="2" l="1"/>
  <c r="D136" i="2" s="1"/>
  <c r="E136" i="2" s="1"/>
  <c r="C137" i="2" l="1"/>
  <c r="D137" i="2" s="1"/>
  <c r="E137" i="2" s="1"/>
  <c r="C138" i="2" l="1"/>
  <c r="D138" i="2" s="1"/>
  <c r="E138" i="2" s="1"/>
  <c r="C139" i="2" l="1"/>
  <c r="D139" i="2" s="1"/>
  <c r="E139" i="2" s="1"/>
  <c r="C140" i="2" l="1"/>
  <c r="D140" i="2" s="1"/>
  <c r="E140" i="2" s="1"/>
  <c r="C141" i="2" l="1"/>
  <c r="D141" i="2" s="1"/>
  <c r="E141" i="2" s="1"/>
  <c r="C142" i="2" l="1"/>
  <c r="D142" i="2" s="1"/>
  <c r="E142" i="2" s="1"/>
  <c r="C143" i="2" l="1"/>
  <c r="D143" i="2" s="1"/>
  <c r="E143" i="2" s="1"/>
  <c r="C144" i="2" l="1"/>
  <c r="D144" i="2" s="1"/>
  <c r="E144" i="2" s="1"/>
  <c r="C145" i="2" l="1"/>
  <c r="D145" i="2" s="1"/>
  <c r="E145" i="2" s="1"/>
  <c r="C146" i="2" l="1"/>
  <c r="D146" i="2" s="1"/>
  <c r="E146" i="2" s="1"/>
  <c r="C147" i="2" l="1"/>
  <c r="D147" i="2" s="1"/>
  <c r="E147" i="2" s="1"/>
  <c r="C148" i="2" l="1"/>
  <c r="D148" i="2" s="1"/>
  <c r="E148" i="2" s="1"/>
  <c r="C149" i="2" l="1"/>
  <c r="D149" i="2" s="1"/>
  <c r="E149" i="2" s="1"/>
  <c r="C150" i="2" l="1"/>
  <c r="D150" i="2" s="1"/>
  <c r="E150" i="2" s="1"/>
  <c r="C151" i="2" l="1"/>
  <c r="D151" i="2" s="1"/>
  <c r="E151" i="2" s="1"/>
  <c r="C152" i="2" l="1"/>
  <c r="D152" i="2" s="1"/>
  <c r="E152" i="2" s="1"/>
  <c r="C153" i="2" l="1"/>
  <c r="D153" i="2" s="1"/>
  <c r="E153" i="2" s="1"/>
  <c r="C154" i="2" l="1"/>
  <c r="D154" i="2" s="1"/>
  <c r="E154" i="2" s="1"/>
  <c r="C155" i="2" l="1"/>
  <c r="D155" i="2" s="1"/>
  <c r="E155" i="2" s="1"/>
  <c r="C156" i="2" l="1"/>
  <c r="D156" i="2" s="1"/>
  <c r="E156" i="2" s="1"/>
  <c r="C157" i="2" l="1"/>
  <c r="D157" i="2" s="1"/>
  <c r="E157" i="2" s="1"/>
  <c r="C158" i="2" l="1"/>
  <c r="D158" i="2" s="1"/>
  <c r="E158" i="2" s="1"/>
  <c r="C159" i="2" l="1"/>
  <c r="D159" i="2" s="1"/>
  <c r="E159" i="2" s="1"/>
  <c r="C160" i="2" l="1"/>
  <c r="D160" i="2" s="1"/>
  <c r="E160" i="2" s="1"/>
  <c r="C161" i="2" l="1"/>
  <c r="D161" i="2" s="1"/>
  <c r="E161" i="2" s="1"/>
  <c r="C162" i="2" l="1"/>
  <c r="D162" i="2" s="1"/>
  <c r="E162" i="2" s="1"/>
  <c r="C163" i="2" l="1"/>
  <c r="D163" i="2" s="1"/>
  <c r="E163" i="2" s="1"/>
  <c r="C164" i="2" l="1"/>
  <c r="D164" i="2" s="1"/>
  <c r="E164" i="2" s="1"/>
  <c r="C165" i="2" l="1"/>
  <c r="D165" i="2" s="1"/>
  <c r="E165" i="2" s="1"/>
  <c r="C166" i="2" l="1"/>
  <c r="D166" i="2" s="1"/>
  <c r="E166" i="2" s="1"/>
  <c r="C167" i="2" l="1"/>
  <c r="D167" i="2" s="1"/>
  <c r="E167" i="2" s="1"/>
  <c r="C168" i="2" l="1"/>
  <c r="D168" i="2" s="1"/>
  <c r="E168" i="2" s="1"/>
  <c r="C169" i="2" l="1"/>
  <c r="D169" i="2" s="1"/>
  <c r="E169" i="2" s="1"/>
  <c r="C170" i="2" l="1"/>
  <c r="D170" i="2" s="1"/>
  <c r="E170" i="2" s="1"/>
  <c r="C171" i="2" l="1"/>
  <c r="D171" i="2" s="1"/>
  <c r="E171" i="2" s="1"/>
  <c r="C172" i="2" l="1"/>
  <c r="D172" i="2" s="1"/>
  <c r="E172" i="2" s="1"/>
  <c r="C173" i="2" l="1"/>
  <c r="D173" i="2" s="1"/>
  <c r="E173" i="2" s="1"/>
  <c r="C174" i="2" l="1"/>
  <c r="D174" i="2" s="1"/>
  <c r="E174" i="2" s="1"/>
  <c r="C175" i="2" l="1"/>
  <c r="D175" i="2" s="1"/>
  <c r="E175" i="2" s="1"/>
  <c r="C176" i="2" l="1"/>
  <c r="D176" i="2" s="1"/>
  <c r="E176" i="2" s="1"/>
  <c r="C177" i="2" l="1"/>
  <c r="D177" i="2" s="1"/>
  <c r="E177" i="2" s="1"/>
  <c r="C178" i="2" l="1"/>
  <c r="D178" i="2" s="1"/>
  <c r="E178" i="2" s="1"/>
  <c r="C179" i="2" l="1"/>
  <c r="D179" i="2" s="1"/>
  <c r="E179" i="2" s="1"/>
  <c r="C180" i="2" l="1"/>
  <c r="D180" i="2" s="1"/>
  <c r="E180" i="2" s="1"/>
  <c r="C181" i="2" l="1"/>
  <c r="D181" i="2" s="1"/>
  <c r="E181" i="2" s="1"/>
  <c r="C182" i="2" l="1"/>
  <c r="D182" i="2" s="1"/>
  <c r="E182" i="2" s="1"/>
  <c r="C183" i="2" l="1"/>
  <c r="D183" i="2" s="1"/>
  <c r="E183" i="2" s="1"/>
  <c r="C184" i="2" l="1"/>
  <c r="D184" i="2" s="1"/>
  <c r="E184" i="2" s="1"/>
  <c r="C185" i="2" l="1"/>
  <c r="D185" i="2" s="1"/>
  <c r="E185" i="2" s="1"/>
  <c r="C186" i="2" l="1"/>
  <c r="D186" i="2" s="1"/>
  <c r="E186" i="2" s="1"/>
  <c r="C187" i="2" l="1"/>
  <c r="D187" i="2" s="1"/>
  <c r="E187" i="2" s="1"/>
  <c r="C188" i="2" l="1"/>
  <c r="D188" i="2" s="1"/>
  <c r="E188" i="2" s="1"/>
  <c r="C189" i="2" l="1"/>
  <c r="D189" i="2" s="1"/>
  <c r="E189" i="2" s="1"/>
  <c r="C190" i="2" l="1"/>
  <c r="D190" i="2" s="1"/>
  <c r="E190" i="2" s="1"/>
  <c r="C191" i="2" l="1"/>
  <c r="D191" i="2" s="1"/>
  <c r="E191" i="2" s="1"/>
  <c r="C192" i="2" l="1"/>
  <c r="D192" i="2" s="1"/>
  <c r="E192" i="2" s="1"/>
  <c r="C193" i="2" l="1"/>
  <c r="D193" i="2" s="1"/>
  <c r="E193" i="2" s="1"/>
  <c r="C194" i="2" l="1"/>
  <c r="D194" i="2" s="1"/>
  <c r="E194" i="2" s="1"/>
  <c r="C195" i="2" l="1"/>
  <c r="D195" i="2" s="1"/>
  <c r="E195" i="2" s="1"/>
  <c r="C196" i="2" l="1"/>
  <c r="D196" i="2" s="1"/>
  <c r="E196" i="2" s="1"/>
  <c r="C197" i="2" l="1"/>
  <c r="D197" i="2" s="1"/>
  <c r="E197" i="2" s="1"/>
  <c r="C198" i="2" l="1"/>
  <c r="D198" i="2" s="1"/>
  <c r="E198" i="2" s="1"/>
  <c r="C199" i="2" l="1"/>
  <c r="D199" i="2" s="1"/>
  <c r="E199" i="2" s="1"/>
  <c r="C200" i="2" l="1"/>
  <c r="D200" i="2" s="1"/>
  <c r="E200" i="2" s="1"/>
  <c r="C201" i="2" l="1"/>
  <c r="D201" i="2" s="1"/>
  <c r="E201" i="2" s="1"/>
  <c r="C202" i="2" l="1"/>
  <c r="D202" i="2" s="1"/>
  <c r="E202" i="2" s="1"/>
  <c r="C203" i="2" l="1"/>
  <c r="D203" i="2" s="1"/>
  <c r="E203" i="2" s="1"/>
  <c r="C204" i="2" l="1"/>
  <c r="D204" i="2" s="1"/>
  <c r="E204" i="2" s="1"/>
  <c r="C205" i="2" l="1"/>
  <c r="D205" i="2" s="1"/>
  <c r="E205" i="2" s="1"/>
  <c r="C206" i="2" l="1"/>
  <c r="D206" i="2" s="1"/>
  <c r="E206" i="2" s="1"/>
  <c r="C207" i="2" l="1"/>
  <c r="D207" i="2" s="1"/>
  <c r="E207" i="2" s="1"/>
  <c r="C208" i="2" l="1"/>
  <c r="D208" i="2" s="1"/>
  <c r="E208" i="2" s="1"/>
  <c r="C209" i="2" l="1"/>
  <c r="D209" i="2" s="1"/>
  <c r="E209" i="2" s="1"/>
  <c r="C210" i="2" l="1"/>
  <c r="D210" i="2" s="1"/>
  <c r="E210" i="2" s="1"/>
  <c r="C211" i="2" l="1"/>
  <c r="D211" i="2" s="1"/>
  <c r="E211" i="2" s="1"/>
  <c r="C212" i="2" l="1"/>
  <c r="D212" i="2" s="1"/>
  <c r="E212" i="2" s="1"/>
  <c r="C213" i="2" l="1"/>
  <c r="D213" i="2" s="1"/>
  <c r="E213" i="2" s="1"/>
  <c r="C214" i="2" l="1"/>
  <c r="D214" i="2" s="1"/>
  <c r="E214" i="2" s="1"/>
  <c r="C215" i="2" l="1"/>
  <c r="D215" i="2" s="1"/>
  <c r="E215" i="2" s="1"/>
  <c r="C216" i="2" l="1"/>
  <c r="D216" i="2" s="1"/>
  <c r="E216" i="2" s="1"/>
  <c r="C217" i="2" l="1"/>
  <c r="D217" i="2" s="1"/>
  <c r="E217" i="2" s="1"/>
  <c r="C218" i="2" l="1"/>
  <c r="D218" i="2" s="1"/>
  <c r="E218" i="2" s="1"/>
  <c r="C219" i="2" l="1"/>
  <c r="D219" i="2" s="1"/>
  <c r="E219" i="2" s="1"/>
  <c r="C220" i="2" l="1"/>
  <c r="D220" i="2" s="1"/>
  <c r="E220" i="2" s="1"/>
  <c r="C221" i="2" l="1"/>
  <c r="D221" i="2" s="1"/>
  <c r="E221" i="2" s="1"/>
  <c r="C222" i="2" l="1"/>
  <c r="D222" i="2" s="1"/>
  <c r="E222" i="2" s="1"/>
  <c r="C223" i="2" l="1"/>
  <c r="D223" i="2" s="1"/>
  <c r="E223" i="2" s="1"/>
  <c r="C224" i="2" l="1"/>
  <c r="D224" i="2" s="1"/>
  <c r="E224" i="2" s="1"/>
  <c r="C225" i="2" l="1"/>
  <c r="D225" i="2" s="1"/>
  <c r="E225" i="2" s="1"/>
  <c r="C226" i="2" l="1"/>
  <c r="D226" i="2" s="1"/>
  <c r="E226" i="2" s="1"/>
  <c r="C227" i="2" l="1"/>
  <c r="D227" i="2" s="1"/>
  <c r="E227" i="2" s="1"/>
  <c r="C228" i="2" l="1"/>
  <c r="D228" i="2" s="1"/>
  <c r="E228" i="2" s="1"/>
  <c r="C229" i="2" l="1"/>
  <c r="D229" i="2" s="1"/>
  <c r="E229" i="2" s="1"/>
  <c r="C230" i="2" l="1"/>
  <c r="D230" i="2" s="1"/>
  <c r="E230" i="2" s="1"/>
  <c r="C231" i="2" l="1"/>
  <c r="D231" i="2" s="1"/>
  <c r="E231" i="2" s="1"/>
  <c r="C232" i="2" l="1"/>
  <c r="D232" i="2" s="1"/>
  <c r="E232" i="2" s="1"/>
  <c r="C233" i="2" l="1"/>
  <c r="D233" i="2" s="1"/>
  <c r="E233" i="2" s="1"/>
  <c r="C234" i="2" l="1"/>
  <c r="D234" i="2" s="1"/>
  <c r="E234" i="2" s="1"/>
  <c r="C235" i="2" l="1"/>
  <c r="D235" i="2" s="1"/>
  <c r="E235" i="2" s="1"/>
  <c r="C236" i="2" l="1"/>
  <c r="D236" i="2" s="1"/>
  <c r="E236" i="2" s="1"/>
  <c r="C237" i="2" l="1"/>
  <c r="D237" i="2" s="1"/>
  <c r="E237" i="2" s="1"/>
  <c r="C238" i="2" l="1"/>
  <c r="D238" i="2" s="1"/>
  <c r="E238" i="2" s="1"/>
  <c r="C239" i="2" l="1"/>
  <c r="D239" i="2" s="1"/>
  <c r="E239" i="2" s="1"/>
  <c r="C240" i="2" l="1"/>
  <c r="D240" i="2" s="1"/>
  <c r="E240" i="2" s="1"/>
  <c r="C241" i="2" l="1"/>
  <c r="D241" i="2" s="1"/>
  <c r="E241" i="2" s="1"/>
  <c r="C242" i="2" l="1"/>
  <c r="D242" i="2" s="1"/>
  <c r="E242" i="2" s="1"/>
  <c r="C243" i="2" l="1"/>
  <c r="D243" i="2" s="1"/>
  <c r="E243" i="2" s="1"/>
  <c r="C244" i="2" l="1"/>
  <c r="D244" i="2" s="1"/>
  <c r="E244" i="2" s="1"/>
  <c r="C245" i="2" l="1"/>
  <c r="D245" i="2" s="1"/>
  <c r="E245" i="2" s="1"/>
  <c r="C246" i="2" l="1"/>
  <c r="D246" i="2" s="1"/>
  <c r="E246" i="2" s="1"/>
  <c r="C247" i="2" l="1"/>
  <c r="D247" i="2" s="1"/>
  <c r="E247" i="2" s="1"/>
  <c r="C248" i="2" l="1"/>
  <c r="D248" i="2" s="1"/>
  <c r="E248" i="2" s="1"/>
  <c r="C249" i="2" l="1"/>
  <c r="D249" i="2" s="1"/>
  <c r="E249" i="2" s="1"/>
  <c r="C250" i="2" l="1"/>
  <c r="D250" i="2" s="1"/>
  <c r="E250" i="2" s="1"/>
  <c r="C251" i="2" l="1"/>
  <c r="D251" i="2" s="1"/>
  <c r="E251" i="2" s="1"/>
  <c r="C252" i="2" l="1"/>
  <c r="D252" i="2" s="1"/>
  <c r="E252" i="2" s="1"/>
  <c r="C253" i="2" l="1"/>
  <c r="D253" i="2" s="1"/>
  <c r="E253" i="2" s="1"/>
  <c r="C254" i="2" l="1"/>
  <c r="D254" i="2" s="1"/>
  <c r="E254" i="2" s="1"/>
  <c r="C255" i="2" l="1"/>
  <c r="D255" i="2" s="1"/>
  <c r="E255" i="2" s="1"/>
  <c r="C256" i="2" l="1"/>
  <c r="D256" i="2" s="1"/>
  <c r="E256" i="2" s="1"/>
  <c r="C257" i="2" l="1"/>
  <c r="D257" i="2" s="1"/>
  <c r="E257" i="2" s="1"/>
  <c r="C258" i="2" l="1"/>
  <c r="D258" i="2" s="1"/>
  <c r="E258" i="2" s="1"/>
  <c r="C259" i="2" l="1"/>
  <c r="D259" i="2" s="1"/>
  <c r="E259" i="2" s="1"/>
  <c r="C260" i="2" l="1"/>
  <c r="D260" i="2" s="1"/>
  <c r="E260" i="2" s="1"/>
  <c r="C261" i="2" l="1"/>
  <c r="D261" i="2" s="1"/>
  <c r="E261" i="2" s="1"/>
  <c r="C262" i="2" l="1"/>
  <c r="D262" i="2" s="1"/>
  <c r="E262" i="2" s="1"/>
  <c r="C263" i="2" l="1"/>
  <c r="D263" i="2" s="1"/>
  <c r="E263" i="2" s="1"/>
  <c r="C264" i="2" l="1"/>
  <c r="D264" i="2" s="1"/>
  <c r="E264" i="2" s="1"/>
  <c r="C265" i="2" l="1"/>
  <c r="D265" i="2" s="1"/>
  <c r="E265" i="2" s="1"/>
  <c r="C266" i="2" l="1"/>
  <c r="D266" i="2" s="1"/>
  <c r="E266" i="2" s="1"/>
  <c r="C267" i="2" l="1"/>
  <c r="D267" i="2" s="1"/>
  <c r="E267" i="2" s="1"/>
  <c r="C268" i="2" l="1"/>
  <c r="D268" i="2" s="1"/>
  <c r="E268" i="2" s="1"/>
  <c r="C269" i="2" l="1"/>
  <c r="D269" i="2" s="1"/>
  <c r="E269" i="2" s="1"/>
  <c r="C270" i="2" l="1"/>
  <c r="D270" i="2" s="1"/>
  <c r="E270" i="2" s="1"/>
  <c r="C271" i="2" l="1"/>
  <c r="D271" i="2" s="1"/>
  <c r="E271" i="2" s="1"/>
  <c r="C272" i="2" l="1"/>
  <c r="D272" i="2" s="1"/>
  <c r="E272" i="2" s="1"/>
  <c r="C273" i="2" l="1"/>
  <c r="D273" i="2" s="1"/>
  <c r="E273" i="2" s="1"/>
  <c r="C274" i="2" l="1"/>
  <c r="D274" i="2" s="1"/>
  <c r="E274" i="2" s="1"/>
  <c r="C275" i="2" l="1"/>
  <c r="D275" i="2" s="1"/>
  <c r="E275" i="2" s="1"/>
  <c r="C276" i="2" l="1"/>
  <c r="D276" i="2" s="1"/>
  <c r="E276" i="2" s="1"/>
  <c r="C277" i="2" l="1"/>
  <c r="D277" i="2" s="1"/>
  <c r="E277" i="2" s="1"/>
  <c r="C278" i="2" l="1"/>
  <c r="D278" i="2" s="1"/>
  <c r="E278" i="2" s="1"/>
  <c r="C279" i="2" l="1"/>
  <c r="D279" i="2" s="1"/>
  <c r="E279" i="2" s="1"/>
  <c r="C280" i="2" l="1"/>
  <c r="D280" i="2" s="1"/>
  <c r="E280" i="2" s="1"/>
  <c r="C281" i="2" l="1"/>
  <c r="D281" i="2" s="1"/>
  <c r="E281" i="2" s="1"/>
  <c r="C282" i="2" l="1"/>
  <c r="D282" i="2" s="1"/>
  <c r="E282" i="2" s="1"/>
  <c r="C283" i="2" l="1"/>
  <c r="D283" i="2" s="1"/>
  <c r="E283" i="2" s="1"/>
  <c r="C284" i="2" l="1"/>
  <c r="D284" i="2" s="1"/>
  <c r="E284" i="2" s="1"/>
  <c r="C285" i="2" l="1"/>
  <c r="D285" i="2" s="1"/>
  <c r="E285" i="2" s="1"/>
  <c r="C286" i="2" l="1"/>
  <c r="D286" i="2" s="1"/>
  <c r="E286" i="2" s="1"/>
  <c r="C287" i="2" l="1"/>
  <c r="D287" i="2" s="1"/>
  <c r="E287" i="2" s="1"/>
  <c r="C288" i="2" l="1"/>
  <c r="D288" i="2" s="1"/>
  <c r="E288" i="2" s="1"/>
  <c r="C289" i="2" l="1"/>
  <c r="D289" i="2" s="1"/>
  <c r="E289" i="2" s="1"/>
  <c r="C290" i="2" l="1"/>
  <c r="D290" i="2" s="1"/>
  <c r="E290" i="2" s="1"/>
  <c r="C291" i="2" l="1"/>
  <c r="D291" i="2" s="1"/>
  <c r="E291" i="2" s="1"/>
  <c r="C292" i="2" l="1"/>
  <c r="D292" i="2" s="1"/>
  <c r="E292" i="2" s="1"/>
  <c r="C293" i="2" l="1"/>
  <c r="D293" i="2" s="1"/>
  <c r="E293" i="2" s="1"/>
  <c r="C294" i="2" l="1"/>
  <c r="D294" i="2" s="1"/>
  <c r="E294" i="2" s="1"/>
  <c r="C295" i="2" l="1"/>
  <c r="D295" i="2" s="1"/>
  <c r="E295" i="2" s="1"/>
  <c r="C296" i="2" l="1"/>
  <c r="D296" i="2" s="1"/>
  <c r="E296" i="2" s="1"/>
  <c r="C297" i="2" l="1"/>
  <c r="D297" i="2" s="1"/>
  <c r="E297" i="2" s="1"/>
  <c r="C298" i="2" l="1"/>
  <c r="D298" i="2" s="1"/>
  <c r="E298" i="2" s="1"/>
  <c r="C299" i="2" l="1"/>
  <c r="D299" i="2" s="1"/>
  <c r="E299" i="2" s="1"/>
  <c r="C300" i="2" l="1"/>
  <c r="D300" i="2" s="1"/>
  <c r="E300" i="2" s="1"/>
  <c r="C301" i="2" l="1"/>
  <c r="D301" i="2" s="1"/>
  <c r="E301" i="2" s="1"/>
  <c r="C302" i="2" l="1"/>
  <c r="D302" i="2" s="1"/>
  <c r="E302" i="2" s="1"/>
  <c r="C303" i="2" l="1"/>
  <c r="D303" i="2" s="1"/>
  <c r="E303" i="2" s="1"/>
  <c r="C304" i="2" l="1"/>
  <c r="D304" i="2" s="1"/>
  <c r="E304" i="2" s="1"/>
  <c r="C305" i="2" l="1"/>
  <c r="D305" i="2" s="1"/>
  <c r="E305" i="2" s="1"/>
  <c r="C306" i="2" l="1"/>
  <c r="D306" i="2" s="1"/>
  <c r="E306" i="2" s="1"/>
  <c r="C307" i="2" l="1"/>
  <c r="D307" i="2" s="1"/>
  <c r="E307" i="2" s="1"/>
  <c r="C308" i="2" l="1"/>
  <c r="D308" i="2" s="1"/>
  <c r="E308" i="2" s="1"/>
  <c r="C309" i="2" l="1"/>
  <c r="D309" i="2" s="1"/>
  <c r="E309" i="2" s="1"/>
  <c r="C310" i="2" l="1"/>
  <c r="D310" i="2" s="1"/>
  <c r="E310" i="2" s="1"/>
  <c r="C311" i="2" l="1"/>
  <c r="D311" i="2" s="1"/>
  <c r="E311" i="2" s="1"/>
  <c r="C312" i="2" l="1"/>
  <c r="D312" i="2" s="1"/>
  <c r="E312" i="2" s="1"/>
  <c r="C313" i="2" l="1"/>
  <c r="D313" i="2" s="1"/>
  <c r="E313" i="2" s="1"/>
  <c r="C314" i="2" l="1"/>
  <c r="D314" i="2" s="1"/>
  <c r="E314" i="2" s="1"/>
  <c r="C315" i="2" l="1"/>
  <c r="D315" i="2" s="1"/>
  <c r="E315" i="2" s="1"/>
  <c r="C316" i="2" l="1"/>
  <c r="D316" i="2" s="1"/>
  <c r="E316" i="2" s="1"/>
  <c r="C317" i="2" l="1"/>
  <c r="D317" i="2" s="1"/>
  <c r="E317" i="2" s="1"/>
  <c r="C318" i="2" l="1"/>
  <c r="D318" i="2" s="1"/>
  <c r="E318" i="2" s="1"/>
  <c r="C319" i="2" l="1"/>
  <c r="D319" i="2" s="1"/>
  <c r="E319" i="2" s="1"/>
  <c r="C320" i="2" l="1"/>
  <c r="D320" i="2" s="1"/>
  <c r="E320" i="2" s="1"/>
  <c r="C321" i="2" l="1"/>
  <c r="D321" i="2" s="1"/>
  <c r="E321" i="2" s="1"/>
  <c r="C322" i="2" l="1"/>
  <c r="D322" i="2" s="1"/>
  <c r="E322" i="2" s="1"/>
  <c r="C323" i="2" l="1"/>
  <c r="D323" i="2" s="1"/>
  <c r="E323" i="2" s="1"/>
  <c r="C324" i="2" l="1"/>
  <c r="D324" i="2" s="1"/>
  <c r="E324" i="2" s="1"/>
  <c r="C325" i="2" l="1"/>
  <c r="D325" i="2" s="1"/>
  <c r="E325" i="2" s="1"/>
  <c r="C326" i="2" l="1"/>
  <c r="D326" i="2" s="1"/>
  <c r="E326" i="2" s="1"/>
  <c r="C327" i="2" l="1"/>
  <c r="D327" i="2" s="1"/>
  <c r="E327" i="2" s="1"/>
  <c r="C328" i="2" l="1"/>
  <c r="D328" i="2" s="1"/>
  <c r="E328" i="2" s="1"/>
  <c r="C329" i="2" l="1"/>
  <c r="D329" i="2" s="1"/>
  <c r="E329" i="2" s="1"/>
  <c r="C330" i="2" l="1"/>
  <c r="D330" i="2" s="1"/>
  <c r="E330" i="2" s="1"/>
  <c r="C331" i="2" l="1"/>
  <c r="D331" i="2" s="1"/>
  <c r="E331" i="2" s="1"/>
  <c r="C332" i="2" l="1"/>
  <c r="D332" i="2" s="1"/>
  <c r="E332" i="2" s="1"/>
  <c r="C333" i="2" l="1"/>
  <c r="D333" i="2" s="1"/>
  <c r="E333" i="2" s="1"/>
  <c r="C334" i="2" l="1"/>
  <c r="D334" i="2" s="1"/>
  <c r="E334" i="2" s="1"/>
  <c r="C335" i="2" l="1"/>
  <c r="D335" i="2" s="1"/>
  <c r="E335" i="2" s="1"/>
  <c r="C336" i="2" l="1"/>
  <c r="D336" i="2" s="1"/>
  <c r="E336" i="2" s="1"/>
  <c r="C337" i="2" l="1"/>
  <c r="D337" i="2" s="1"/>
  <c r="E337" i="2" s="1"/>
  <c r="C338" i="2" l="1"/>
  <c r="D338" i="2" s="1"/>
  <c r="E338" i="2" s="1"/>
  <c r="C339" i="2" l="1"/>
  <c r="D339" i="2" s="1"/>
  <c r="E339" i="2" s="1"/>
  <c r="C340" i="2" l="1"/>
  <c r="D340" i="2" s="1"/>
  <c r="E340" i="2" s="1"/>
  <c r="C341" i="2" l="1"/>
  <c r="D341" i="2" s="1"/>
  <c r="E341" i="2" s="1"/>
  <c r="C342" i="2" l="1"/>
  <c r="D342" i="2" s="1"/>
  <c r="E342" i="2" s="1"/>
  <c r="C343" i="2" l="1"/>
  <c r="D343" i="2" s="1"/>
  <c r="E343" i="2" s="1"/>
  <c r="C344" i="2" l="1"/>
  <c r="D344" i="2" s="1"/>
  <c r="E344" i="2" s="1"/>
  <c r="C345" i="2" l="1"/>
  <c r="D345" i="2" s="1"/>
  <c r="E345" i="2" s="1"/>
  <c r="C346" i="2" l="1"/>
  <c r="D346" i="2" s="1"/>
  <c r="E346" i="2" s="1"/>
  <c r="C347" i="2" l="1"/>
  <c r="D347" i="2" s="1"/>
  <c r="E347" i="2" s="1"/>
  <c r="C348" i="2" l="1"/>
  <c r="D348" i="2" s="1"/>
  <c r="E348" i="2" s="1"/>
  <c r="C349" i="2" l="1"/>
  <c r="D349" i="2" s="1"/>
  <c r="E349" i="2" s="1"/>
  <c r="C350" i="2" l="1"/>
  <c r="D350" i="2" s="1"/>
  <c r="E350" i="2" s="1"/>
  <c r="C351" i="2" l="1"/>
  <c r="D351" i="2" s="1"/>
  <c r="E351" i="2" s="1"/>
  <c r="C352" i="2" l="1"/>
  <c r="D352" i="2" s="1"/>
  <c r="E352" i="2" s="1"/>
  <c r="C353" i="2" l="1"/>
  <c r="D353" i="2" s="1"/>
  <c r="E353" i="2" s="1"/>
  <c r="C354" i="2" l="1"/>
  <c r="D354" i="2" s="1"/>
  <c r="E354" i="2" s="1"/>
  <c r="C355" i="2" l="1"/>
  <c r="D355" i="2" s="1"/>
  <c r="E355" i="2" s="1"/>
  <c r="C356" i="2" l="1"/>
  <c r="D356" i="2" s="1"/>
  <c r="E356" i="2" s="1"/>
  <c r="C357" i="2" l="1"/>
  <c r="D357" i="2" s="1"/>
  <c r="E357" i="2" s="1"/>
  <c r="C358" i="2" l="1"/>
  <c r="D358" i="2" s="1"/>
  <c r="E358" i="2" s="1"/>
  <c r="C359" i="2" l="1"/>
  <c r="D359" i="2" s="1"/>
  <c r="E359" i="2" s="1"/>
  <c r="C360" i="2" l="1"/>
  <c r="D360" i="2" s="1"/>
  <c r="E360" i="2" s="1"/>
  <c r="C361" i="2" l="1"/>
  <c r="D361" i="2" s="1"/>
  <c r="E361" i="2" s="1"/>
  <c r="C362" i="2" l="1"/>
  <c r="D362" i="2" s="1"/>
  <c r="E362" i="2" s="1"/>
  <c r="C363" i="2" l="1"/>
  <c r="D363" i="2" s="1"/>
  <c r="E363" i="2" s="1"/>
  <c r="C364" i="2" l="1"/>
  <c r="D364" i="2" s="1"/>
  <c r="E364" i="2" s="1"/>
  <c r="C365" i="2" l="1"/>
  <c r="D365" i="2" s="1"/>
  <c r="E365" i="2" s="1"/>
  <c r="C366" i="2" l="1"/>
  <c r="D366" i="2" s="1"/>
  <c r="E366" i="2" s="1"/>
  <c r="C367" i="2" l="1"/>
  <c r="D367" i="2" s="1"/>
  <c r="E367" i="2" s="1"/>
  <c r="C368" i="2" l="1"/>
  <c r="D368" i="2" s="1"/>
  <c r="E368" i="2" s="1"/>
  <c r="C369" i="2" l="1"/>
  <c r="D369" i="2" s="1"/>
  <c r="E369" i="2" s="1"/>
  <c r="Q75" i="18"/>
  <c r="E76" i="18"/>
  <c r="Q76" i="18" s="1"/>
</calcChain>
</file>

<file path=xl/comments1.xml><?xml version="1.0" encoding="utf-8"?>
<comments xmlns="http://schemas.openxmlformats.org/spreadsheetml/2006/main">
  <authors>
    <author>Author</author>
  </authors>
  <commentList>
    <comment ref="A66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Social Security: 6.2%
Medicare: 1.45%
Federal Unemployment Tax: 6% of 1st $7,000 
State Unemployment Insurance: 1.54%
Workmen's Compensation: 4.49%</t>
        </r>
      </text>
    </comment>
    <comment ref="R66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Social Security: 6.2%
Medicare: 1.45%
Federal Unemployment Tax: 6% of 1st $7,000 
State Unemployment Insurance: 1.54%
Workmen's Compensation: 4.49%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Commodity Plan </t>
        </r>
        <r>
          <rPr>
            <sz val="9"/>
            <color indexed="81"/>
            <rFont val="Tahoma"/>
            <family val="2"/>
          </rPr>
          <t xml:space="preserve">- if competition is in the are and you are competing by price
</t>
        </r>
        <r>
          <rPr>
            <b/>
            <sz val="9"/>
            <color indexed="81"/>
            <rFont val="Tahoma"/>
            <family val="2"/>
          </rPr>
          <t xml:space="preserve">Niche - </t>
        </r>
        <r>
          <rPr>
            <sz val="9"/>
            <color indexed="81"/>
            <rFont val="Tahoma"/>
            <family val="2"/>
          </rPr>
          <t>You are the only business offering your product in the area</t>
        </r>
      </text>
    </comment>
  </commentList>
</comments>
</file>

<file path=xl/sharedStrings.xml><?xml version="1.0" encoding="utf-8"?>
<sst xmlns="http://schemas.openxmlformats.org/spreadsheetml/2006/main" count="607" uniqueCount="244">
  <si>
    <t xml:space="preserve"> </t>
  </si>
  <si>
    <t>LOAN AMT</t>
  </si>
  <si>
    <t>MONTHLY</t>
  </si>
  <si>
    <t>INTEREST RATE</t>
  </si>
  <si>
    <t>MONTHLY PMTS.</t>
  </si>
  <si>
    <t>LOAN TERM</t>
  </si>
  <si>
    <t>YEARS</t>
  </si>
  <si>
    <t>BALANCE</t>
  </si>
  <si>
    <t>MONTH NO.</t>
  </si>
  <si>
    <t>PAYMENT</t>
  </si>
  <si>
    <t>INTEREST</t>
  </si>
  <si>
    <t>PRINCIPLE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</si>
  <si>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</si>
  <si>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</si>
  <si>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</si>
  <si>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</si>
  <si>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</si>
  <si>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</si>
  <si>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</si>
  <si>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</si>
  <si>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</si>
  <si>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</si>
  <si>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</si>
  <si>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</si>
  <si>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</si>
  <si>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LOAN AMORTIZATION</t>
  </si>
  <si>
    <t>ENTER THE AMOUNT OF LOAN HERE----------------------------&gt;</t>
  </si>
  <si>
    <t>ENTER THE INTEREST RATE HERE--------------------------------&gt;</t>
  </si>
  <si>
    <t>ENTER THE NUMBER OF PAYMENTS PER YEAR----------&gt;</t>
  </si>
  <si>
    <t>THIS IS THE AMOUNT OF YOUR MONTHLY PAYMENT---&gt;</t>
  </si>
  <si>
    <t>ENTER THE TERM OF THE LOAN IN YEARS HERE---------&gt;</t>
  </si>
  <si>
    <t>PRE-START UP</t>
  </si>
  <si>
    <t>Year 2</t>
  </si>
  <si>
    <t>Year 3</t>
  </si>
  <si>
    <t>CASH FLOW PROJECTION</t>
  </si>
  <si>
    <t>EXPENSES</t>
  </si>
  <si>
    <t>Loan</t>
  </si>
  <si>
    <t>CASH RECEIPTS</t>
  </si>
  <si>
    <t>CASH POSITION</t>
  </si>
  <si>
    <t>TOTAL EXPENSES</t>
  </si>
  <si>
    <t>Legal</t>
  </si>
  <si>
    <t>Accounting</t>
  </si>
  <si>
    <t>Automobile</t>
  </si>
  <si>
    <t>Advertising</t>
  </si>
  <si>
    <t>Supplies (office &amp; operating)</t>
  </si>
  <si>
    <t>Rent/Lease</t>
  </si>
  <si>
    <t>Insurance</t>
  </si>
  <si>
    <t>License/Permits</t>
  </si>
  <si>
    <t>Travel</t>
  </si>
  <si>
    <t>Training</t>
  </si>
  <si>
    <t>TOTAL CASH AVAILABLE</t>
  </si>
  <si>
    <t>Inventory</t>
  </si>
  <si>
    <t>City/County Services (water/garbage/sewer)</t>
  </si>
  <si>
    <t>Postage</t>
  </si>
  <si>
    <t>Revenue</t>
  </si>
  <si>
    <t>Gross Sales</t>
  </si>
  <si>
    <t>Less: Sales Returns and Allowances</t>
  </si>
  <si>
    <t xml:space="preserve">    Net Sales</t>
  </si>
  <si>
    <t>Cost of Goods Sold</t>
  </si>
  <si>
    <t xml:space="preserve">    Cost of Goods Sold</t>
  </si>
  <si>
    <t xml:space="preserve">    Gross Profit (Loss)</t>
  </si>
  <si>
    <t>Bad Debts</t>
  </si>
  <si>
    <t>Supplies</t>
  </si>
  <si>
    <t xml:space="preserve">    Net Income (Loss)</t>
  </si>
  <si>
    <t>ASSETS</t>
  </si>
  <si>
    <t>LIABILITIES &amp; NET WORTH</t>
  </si>
  <si>
    <t>Current Assets</t>
  </si>
  <si>
    <t>Current Liabilities</t>
  </si>
  <si>
    <t>Cash in Bank</t>
  </si>
  <si>
    <t>Accounts Payable</t>
  </si>
  <si>
    <t>n/a</t>
  </si>
  <si>
    <t>Taxes Payable</t>
  </si>
  <si>
    <t>Current Portion Long-term Debt</t>
  </si>
  <si>
    <t>Total Current Assets</t>
  </si>
  <si>
    <t>Total Current Liabilities</t>
  </si>
  <si>
    <t>Fixed Assets</t>
  </si>
  <si>
    <t>Machinery &amp; Equipment</t>
  </si>
  <si>
    <t>Long-term Liabilities</t>
  </si>
  <si>
    <t>Furniture &amp; Fixtures</t>
  </si>
  <si>
    <t xml:space="preserve">Less: Short-term Portion </t>
  </si>
  <si>
    <t>Notes Payable to Stockholders</t>
  </si>
  <si>
    <t>Total Fixed Assets</t>
  </si>
  <si>
    <t>Total Long-term Liabilities</t>
  </si>
  <si>
    <t>Other Assets</t>
  </si>
  <si>
    <t>Total Liabilities</t>
  </si>
  <si>
    <t>Total Other Assets</t>
  </si>
  <si>
    <t>Owners' Equity (Net Worth)</t>
  </si>
  <si>
    <t>Total Assets</t>
  </si>
  <si>
    <t>Total Liabilities &amp; Net Worth</t>
  </si>
  <si>
    <t>Employee Benefits Program</t>
  </si>
  <si>
    <t>CASH ON HAND</t>
  </si>
  <si>
    <t>Amortization Table</t>
  </si>
  <si>
    <t>* This page is read only.</t>
  </si>
  <si>
    <t>REVENUES</t>
  </si>
  <si>
    <t>Taxes - Property</t>
  </si>
  <si>
    <t>Gross Wages (exclude withdrawals)</t>
  </si>
  <si>
    <t>Repairs &amp; Maintenance</t>
  </si>
  <si>
    <t>Equipment Lease</t>
  </si>
  <si>
    <t>TOTAL SALES REVENUE</t>
  </si>
  <si>
    <t>Furniture and Fixtures</t>
  </si>
  <si>
    <t>Payroll Expenses (15% of gross wages)</t>
  </si>
  <si>
    <t>Equipment &amp; Materials</t>
  </si>
  <si>
    <t>Interest Payment (business loan)</t>
  </si>
  <si>
    <t>Principle Payment (business loan)</t>
  </si>
  <si>
    <t>Year 1</t>
  </si>
  <si>
    <t>Total</t>
  </si>
  <si>
    <t>Direct Labor (including payroll expense)</t>
  </si>
  <si>
    <t>DATE</t>
  </si>
  <si>
    <t>Salaries</t>
  </si>
  <si>
    <t>Monthly Taxes</t>
  </si>
  <si>
    <t>Position</t>
  </si>
  <si>
    <t>Total Pay/Month</t>
  </si>
  <si>
    <t>SSI</t>
  </si>
  <si>
    <t>M/C</t>
  </si>
  <si>
    <t>FUTA</t>
  </si>
  <si>
    <t>SUTA</t>
  </si>
  <si>
    <t>Worker's Comp.</t>
  </si>
  <si>
    <t>Emp. Benefits</t>
  </si>
  <si>
    <t>Total/Month</t>
  </si>
  <si>
    <t>Total Expenses/Month</t>
  </si>
  <si>
    <t>Wages</t>
  </si>
  <si>
    <t>Pay/Hour</t>
  </si>
  <si>
    <t>Total Wage Expenses</t>
  </si>
  <si>
    <t>Total Payroll Expenses/Month</t>
  </si>
  <si>
    <t>SALES FORECAST WORKSHEET</t>
  </si>
  <si>
    <t>Month</t>
  </si>
  <si>
    <t>Price/Unit</t>
  </si>
  <si>
    <t>Total Sales</t>
  </si>
  <si>
    <t>Grand Total Sales</t>
  </si>
  <si>
    <t>Total Cost</t>
  </si>
  <si>
    <r>
      <t xml:space="preserve">Notes Payable </t>
    </r>
    <r>
      <rPr>
        <i/>
        <sz val="11"/>
        <rFont val="Times New Roman"/>
        <family val="1"/>
      </rPr>
      <t>(due within 12 months)</t>
    </r>
  </si>
  <si>
    <r>
      <t xml:space="preserve">Other current liabilities </t>
    </r>
    <r>
      <rPr>
        <i/>
        <sz val="11"/>
        <rFont val="Times New Roman"/>
        <family val="1"/>
      </rPr>
      <t>(specify)</t>
    </r>
  </si>
  <si>
    <r>
      <t xml:space="preserve">Bank Loans Payable </t>
    </r>
    <r>
      <rPr>
        <i/>
        <sz val="11"/>
        <rFont val="Times New Roman"/>
        <family val="1"/>
      </rPr>
      <t>(greater than 12 months)</t>
    </r>
  </si>
  <si>
    <r>
      <t xml:space="preserve">Other long-term debt </t>
    </r>
    <r>
      <rPr>
        <i/>
        <sz val="11"/>
        <rFont val="Times New Roman"/>
        <family val="1"/>
      </rPr>
      <t>(specify)</t>
    </r>
  </si>
  <si>
    <t>List of all expenses needed for starting, as divided between equipment, inventory, and supplies. Totals automatically populate to the cash flow categories of the same name.</t>
  </si>
  <si>
    <t>Items</t>
  </si>
  <si>
    <t>Equipment</t>
  </si>
  <si>
    <t>TOTALS</t>
  </si>
  <si>
    <t>Operating Expenses Percentage</t>
  </si>
  <si>
    <t>Web Services</t>
  </si>
  <si>
    <t>Telephone (voice)</t>
  </si>
  <si>
    <t>Internet Connection Services</t>
  </si>
  <si>
    <t>Cost/Unit</t>
  </si>
  <si>
    <t>Total Profit</t>
  </si>
  <si>
    <t>Grand Total Cost</t>
  </si>
  <si>
    <t>Grand Total Profit</t>
  </si>
  <si>
    <t>Grand Total Sold</t>
  </si>
  <si>
    <t>Total Sold</t>
  </si>
  <si>
    <t>Miscellaneous / Administrative</t>
  </si>
  <si>
    <t>Land</t>
  </si>
  <si>
    <t>Building</t>
  </si>
  <si>
    <t>Depreciation - Years to Depreciate</t>
  </si>
  <si>
    <t>N/A</t>
  </si>
  <si>
    <t>TOTAL Depreciation Per Year</t>
  </si>
  <si>
    <t>Expenses</t>
  </si>
  <si>
    <t xml:space="preserve">    Total Expenses</t>
  </si>
  <si>
    <t>Depreciation Expense</t>
  </si>
  <si>
    <t xml:space="preserve">Payroll </t>
  </si>
  <si>
    <t>Depreciation</t>
  </si>
  <si>
    <t>Marketable Securites</t>
  </si>
  <si>
    <t xml:space="preserve">   Less: (Amortization)</t>
  </si>
  <si>
    <t>Intangibles (Goodwill/Start-Up Costs, etc.)</t>
  </si>
  <si>
    <t>Total Owner's Equity</t>
  </si>
  <si>
    <t>Capital Stock/Owners Equity</t>
  </si>
  <si>
    <t>Retained Earnings</t>
  </si>
  <si>
    <t>Land / Buildings</t>
  </si>
  <si>
    <t>Projected Year 1-3</t>
  </si>
  <si>
    <t>Marketing Plan</t>
  </si>
  <si>
    <t>Target Audience: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</si>
  <si>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</si>
  <si>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</si>
  <si>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</si>
  <si>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</si>
  <si>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</si>
  <si>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</si>
  <si>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</si>
  <si>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</si>
  <si>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</si>
  <si>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</si>
  <si>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</si>
  <si>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</si>
  <si>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Cost</t>
  </si>
  <si>
    <t>Sales Tools</t>
  </si>
  <si>
    <t>Business Cards</t>
  </si>
  <si>
    <t>Coupon Cards</t>
  </si>
  <si>
    <t>Internet/Marketing</t>
  </si>
  <si>
    <t>Facebook</t>
  </si>
  <si>
    <t>Directory Listing</t>
  </si>
  <si>
    <t>Email Campaigns</t>
  </si>
  <si>
    <t>Blogs</t>
  </si>
  <si>
    <t>Yelp</t>
  </si>
  <si>
    <t>Public Relations</t>
  </si>
  <si>
    <t>Workshops</t>
  </si>
  <si>
    <t>Speaking Oppurtunities</t>
  </si>
  <si>
    <t>Youth Organizations</t>
  </si>
  <si>
    <t>Mass Mailings</t>
  </si>
  <si>
    <t>House/Car Flyers</t>
  </si>
  <si>
    <t>Yellow Pages</t>
  </si>
  <si>
    <t>Events</t>
  </si>
  <si>
    <t>Tradeshows</t>
  </si>
  <si>
    <t>Rodeo</t>
  </si>
  <si>
    <t>Chamber/Community Events</t>
  </si>
  <si>
    <t>Media</t>
  </si>
  <si>
    <t>Radio</t>
  </si>
  <si>
    <t>Newspaper</t>
  </si>
  <si>
    <t>Television</t>
  </si>
  <si>
    <t>Total Advertising Cost</t>
  </si>
  <si>
    <t>Beginning Gross Revenues</t>
  </si>
  <si>
    <t>Ending Gross Revenues</t>
  </si>
  <si>
    <t>Total Revenue Increase</t>
  </si>
  <si>
    <t>Website</t>
  </si>
  <si>
    <t>Year 1, End - Balance Sheet</t>
  </si>
  <si>
    <t>Miscellaneous</t>
  </si>
  <si>
    <t>Manager - Operations</t>
  </si>
  <si>
    <t>Software CRM</t>
  </si>
  <si>
    <t>Staff 2</t>
  </si>
  <si>
    <t>Staff 3</t>
  </si>
  <si>
    <t>Staff 4</t>
  </si>
  <si>
    <t>Staff 5</t>
  </si>
  <si>
    <t>Staff 6</t>
  </si>
  <si>
    <t>Hours/Pay period</t>
  </si>
  <si>
    <t>Brochures</t>
  </si>
  <si>
    <t>Chamber, Rotary etc</t>
  </si>
  <si>
    <t>Owners Equity</t>
  </si>
  <si>
    <t>Electricity</t>
  </si>
  <si>
    <t>Inventory &amp; Materials (Cost of Goods Sold)</t>
  </si>
  <si>
    <r>
      <t xml:space="preserve">Strategies: </t>
    </r>
    <r>
      <rPr>
        <sz val="11"/>
        <color indexed="8"/>
        <rFont val="Calibri"/>
        <family val="2"/>
      </rPr>
      <t xml:space="preserve">Commodity </t>
    </r>
    <r>
      <rPr>
        <sz val="8"/>
        <color indexed="8"/>
        <rFont val="Calibri"/>
        <family val="2"/>
      </rPr>
      <t>(Expense Reduction)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or</t>
    </r>
    <r>
      <rPr>
        <sz val="11"/>
        <color indexed="8"/>
        <rFont val="Calibri"/>
        <family val="2"/>
      </rPr>
      <t xml:space="preserve"> Niche</t>
    </r>
    <r>
      <rPr>
        <sz val="8"/>
        <color indexed="8"/>
        <rFont val="Calibri"/>
        <family val="2"/>
      </rPr>
      <t xml:space="preserve"> (Differentiation)</t>
    </r>
  </si>
  <si>
    <t>Manager - Office</t>
  </si>
  <si>
    <t>Merchant Fees (Credit Cards)</t>
  </si>
  <si>
    <t>Taxes -</t>
  </si>
  <si>
    <t xml:space="preserve">Capital Assets - Purchases List </t>
  </si>
  <si>
    <t xml:space="preserve"> Balance Sheet</t>
  </si>
  <si>
    <t xml:space="preserve">Payroll Budget </t>
  </si>
  <si>
    <t xml:space="preserve"> Income Statement</t>
  </si>
  <si>
    <t>Total Pay/Pay Period</t>
  </si>
  <si>
    <t xml:space="preserve">Unique Message: </t>
  </si>
  <si>
    <t>How Measure ROI?</t>
  </si>
  <si>
    <t># Cards Returned</t>
  </si>
  <si>
    <t># of Facebook Likes</t>
  </si>
  <si>
    <t># Car Flyers Returned</t>
  </si>
  <si>
    <t># Mailings Returned</t>
  </si>
  <si>
    <t>Renovations</t>
  </si>
  <si>
    <t>Parking Lot</t>
  </si>
  <si>
    <t>Staff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</si>
</sst>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000%"/>
    <numFmt numFmtId="167" formatCode="_(* #,##0.0_);_(* \(#,##0.0\);_(* &quot;-&quot;??_);_(@_)"/>
    <numFmt numFmtId="168" formatCode="_(* #,##0_);_(* \(#,##0\);_(* &quot;-&quot;??_);_(@_)"/>
    <numFmt numFmtId="169" formatCode="0_);\(0\)"/>
    <numFmt numFmtId="170" formatCode="mm/dd/yy"/>
    <numFmt numFmtId="171" formatCode="0_);[Red]\(0\)"/>
    <numFmt numFmtId="172" formatCode="_(&quot;$&quot;* #,##0.00_);_(&quot;$&quot;* \(#,##0.00\);_(&quot;$&quot;* &quot;-&quot;_);_(@_)"/>
    <numFmt numFmtId="173" formatCode="&quot;$&quot;#,##0.00"/>
  </numFmts>
  <fonts count="53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2"/>
      <color indexed="18"/>
      <name val="Arial"/>
      <family val="2"/>
    </font>
    <font>
      <sz val="9"/>
      <name val="Arial"/>
      <family val="2"/>
    </font>
    <font>
      <b/>
      <sz val="12"/>
      <color indexed="18"/>
      <name val="Sylfaen"/>
      <family val="1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9"/>
      <name val="Verdana"/>
      <family val="2"/>
    </font>
    <font>
      <b/>
      <sz val="10"/>
      <color indexed="9"/>
      <name val="Verdana"/>
      <family val="2"/>
    </font>
    <font>
      <b/>
      <sz val="14"/>
      <color indexed="51"/>
      <name val="Verdana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4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sz val="11"/>
      <name val="Times New Roman"/>
      <family val="1"/>
    </font>
    <font>
      <b/>
      <sz val="11"/>
      <color indexed="9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i/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9"/>
      <name val="Arial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8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7"/>
      </bottom>
      <diagonal/>
    </border>
    <border>
      <left/>
      <right/>
      <top style="thin">
        <color indexed="64"/>
      </top>
      <bottom style="medium">
        <color indexed="17"/>
      </bottom>
      <diagonal/>
    </border>
    <border>
      <left/>
      <right style="thin">
        <color indexed="64"/>
      </right>
      <top style="thin">
        <color indexed="64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30"/>
      </left>
      <right style="thin">
        <color indexed="64"/>
      </right>
      <top/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5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/>
      <top style="thin">
        <color indexed="62"/>
      </top>
      <bottom/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46" fillId="12" borderId="0" applyNumberFormat="0" applyBorder="0" applyAlignment="0" applyProtection="0"/>
    <xf numFmtId="0" fontId="11" fillId="0" borderId="0"/>
    <xf numFmtId="0" fontId="9" fillId="0" borderId="0"/>
    <xf numFmtId="38" fontId="5" fillId="0" borderId="0" applyFont="0" applyBorder="0" applyAlignment="0" applyProtection="0"/>
    <xf numFmtId="38" fontId="2" fillId="0" borderId="0" applyFont="0" applyBorder="0" applyAlignment="0" applyProtection="0"/>
    <xf numFmtId="0" fontId="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9" fontId="2" fillId="0" borderId="0" applyFont="0" applyFill="0" applyBorder="0" applyAlignment="0" applyProtection="0"/>
    <xf numFmtId="49" fontId="5" fillId="0" borderId="0" applyFont="0" applyFill="0" applyBorder="0" applyAlignment="0" applyProtection="0"/>
  </cellStyleXfs>
  <cellXfs count="332">
    <xf numFmtId="0" fontId="0" fillId="0" borderId="0" xfId="0"/>
    <xf numFmtId="166" fontId="0" fillId="0" borderId="1" xfId="18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7" fontId="0" fillId="0" borderId="1" xfId="1" applyNumberFormat="1" applyFont="1" applyBorder="1"/>
    <xf numFmtId="164" fontId="0" fillId="0" borderId="0" xfId="0" applyNumberFormat="1"/>
    <xf numFmtId="44" fontId="0" fillId="0" borderId="0" xfId="2" applyFont="1"/>
    <xf numFmtId="44" fontId="0" fillId="0" borderId="0" xfId="0" applyNumberFormat="1"/>
    <xf numFmtId="8" fontId="0" fillId="0" borderId="0" xfId="2" applyNumberFormat="1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3" xfId="0" quotePrefix="1" applyFont="1" applyBorder="1" applyProtection="1">
      <protection locked="0"/>
    </xf>
    <xf numFmtId="0" fontId="3" fillId="0" borderId="0" xfId="0" applyFont="1" applyProtection="1">
      <protection locked="0"/>
    </xf>
    <xf numFmtId="168" fontId="0" fillId="0" borderId="1" xfId="1" applyNumberFormat="1" applyFont="1" applyBorder="1" applyAlignment="1" applyProtection="1">
      <alignment horizontal="center"/>
      <protection locked="0"/>
    </xf>
    <xf numFmtId="44" fontId="3" fillId="2" borderId="0" xfId="2" applyFont="1" applyFill="1" applyProtection="1">
      <protection locked="0"/>
    </xf>
    <xf numFmtId="168" fontId="0" fillId="0" borderId="0" xfId="1" applyNumberFormat="1" applyFont="1" applyBorder="1" applyAlignment="1" applyProtection="1">
      <alignment horizontal="center"/>
      <protection locked="0"/>
    </xf>
    <xf numFmtId="8" fontId="7" fillId="0" borderId="1" xfId="0" applyNumberFormat="1" applyFont="1" applyBorder="1"/>
    <xf numFmtId="164" fontId="7" fillId="0" borderId="1" xfId="2" applyNumberFormat="1" applyFont="1" applyBorder="1" applyAlignment="1">
      <alignment horizontal="center"/>
    </xf>
    <xf numFmtId="0" fontId="8" fillId="0" borderId="0" xfId="0" applyFont="1"/>
    <xf numFmtId="0" fontId="3" fillId="0" borderId="4" xfId="0" applyFont="1" applyBorder="1" applyProtection="1">
      <protection locked="0"/>
    </xf>
    <xf numFmtId="164" fontId="3" fillId="2" borderId="4" xfId="2" applyNumberFormat="1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10" fillId="0" borderId="0" xfId="0" applyFont="1" applyBorder="1" applyAlignment="1" applyProtection="1">
      <protection locked="0"/>
    </xf>
    <xf numFmtId="44" fontId="3" fillId="0" borderId="3" xfId="2" applyNumberFormat="1" applyFont="1" applyBorder="1" applyProtection="1">
      <protection locked="0"/>
    </xf>
    <xf numFmtId="44" fontId="3" fillId="2" borderId="0" xfId="2" applyNumberFormat="1" applyFont="1" applyFill="1" applyBorder="1" applyProtection="1">
      <protection locked="0"/>
    </xf>
    <xf numFmtId="44" fontId="3" fillId="2" borderId="0" xfId="2" applyNumberFormat="1" applyFont="1" applyFill="1" applyProtection="1">
      <protection locked="0"/>
    </xf>
    <xf numFmtId="44" fontId="3" fillId="0" borderId="2" xfId="2" applyNumberFormat="1" applyFont="1" applyBorder="1" applyProtection="1">
      <protection locked="0"/>
    </xf>
    <xf numFmtId="44" fontId="3" fillId="0" borderId="5" xfId="2" applyNumberFormat="1" applyFont="1" applyBorder="1" applyProtection="1"/>
    <xf numFmtId="44" fontId="3" fillId="0" borderId="6" xfId="2" applyNumberFormat="1" applyFont="1" applyBorder="1" applyProtection="1"/>
    <xf numFmtId="44" fontId="5" fillId="2" borderId="1" xfId="2" applyNumberFormat="1" applyFont="1" applyFill="1" applyBorder="1" applyAlignment="1" applyProtection="1">
      <alignment horizontal="center"/>
      <protection locked="0"/>
    </xf>
    <xf numFmtId="44" fontId="3" fillId="2" borderId="7" xfId="2" applyNumberFormat="1" applyFont="1" applyFill="1" applyBorder="1" applyProtection="1">
      <protection locked="0"/>
    </xf>
    <xf numFmtId="44" fontId="5" fillId="2" borderId="8" xfId="2" applyNumberFormat="1" applyFont="1" applyFill="1" applyBorder="1" applyProtection="1">
      <protection locked="0"/>
    </xf>
    <xf numFmtId="165" fontId="0" fillId="0" borderId="1" xfId="18" applyNumberFormat="1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44" fontId="3" fillId="2" borderId="7" xfId="2" applyFont="1" applyFill="1" applyBorder="1" applyProtection="1">
      <protection locked="0"/>
    </xf>
    <xf numFmtId="164" fontId="3" fillId="2" borderId="2" xfId="2" applyNumberFormat="1" applyFont="1" applyFill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4" fontId="3" fillId="2" borderId="11" xfId="2" applyNumberFormat="1" applyFont="1" applyFill="1" applyBorder="1" applyProtection="1">
      <protection locked="0"/>
    </xf>
    <xf numFmtId="44" fontId="5" fillId="2" borderId="2" xfId="2" applyNumberFormat="1" applyFont="1" applyFill="1" applyBorder="1" applyAlignment="1" applyProtection="1">
      <alignment horizontal="center"/>
      <protection locked="0"/>
    </xf>
    <xf numFmtId="44" fontId="3" fillId="2" borderId="12" xfId="2" applyNumberFormat="1" applyFont="1" applyFill="1" applyBorder="1" applyProtection="1">
      <protection locked="0"/>
    </xf>
    <xf numFmtId="44" fontId="3" fillId="2" borderId="13" xfId="2" applyNumberFormat="1" applyFont="1" applyFill="1" applyBorder="1" applyProtection="1">
      <protection locked="0"/>
    </xf>
    <xf numFmtId="44" fontId="3" fillId="2" borderId="5" xfId="2" applyNumberFormat="1" applyFont="1" applyFill="1" applyBorder="1" applyProtection="1">
      <protection locked="0"/>
    </xf>
    <xf numFmtId="44" fontId="3" fillId="2" borderId="14" xfId="2" applyNumberFormat="1" applyFont="1" applyFill="1" applyBorder="1" applyProtection="1">
      <protection locked="0"/>
    </xf>
    <xf numFmtId="44" fontId="3" fillId="0" borderId="5" xfId="2" applyNumberFormat="1" applyFont="1" applyBorder="1" applyProtection="1">
      <protection locked="0"/>
    </xf>
    <xf numFmtId="0" fontId="15" fillId="3" borderId="15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vertical="center" wrapText="1"/>
    </xf>
    <xf numFmtId="0" fontId="6" fillId="0" borderId="2" xfId="0" applyFont="1" applyBorder="1" applyAlignment="1" applyProtection="1">
      <alignment horizontal="center"/>
      <protection locked="0"/>
    </xf>
    <xf numFmtId="0" fontId="14" fillId="0" borderId="9" xfId="0" applyFont="1" applyFill="1" applyBorder="1" applyAlignment="1">
      <alignment vertical="center" wrapText="1"/>
    </xf>
    <xf numFmtId="44" fontId="3" fillId="2" borderId="16" xfId="2" applyNumberFormat="1" applyFont="1" applyFill="1" applyBorder="1" applyProtection="1">
      <protection locked="0"/>
    </xf>
    <xf numFmtId="44" fontId="3" fillId="2" borderId="17" xfId="2" applyNumberFormat="1" applyFont="1" applyFill="1" applyBorder="1" applyProtection="1">
      <protection locked="0"/>
    </xf>
    <xf numFmtId="44" fontId="3" fillId="2" borderId="18" xfId="2" applyNumberFormat="1" applyFont="1" applyFill="1" applyBorder="1" applyProtection="1">
      <protection locked="0"/>
    </xf>
    <xf numFmtId="0" fontId="4" fillId="0" borderId="19" xfId="0" applyFont="1" applyBorder="1" applyProtection="1">
      <protection locked="0"/>
    </xf>
    <xf numFmtId="44" fontId="3" fillId="2" borderId="2" xfId="2" applyNumberFormat="1" applyFont="1" applyFill="1" applyBorder="1" applyProtection="1"/>
    <xf numFmtId="44" fontId="3" fillId="0" borderId="2" xfId="2" applyNumberFormat="1" applyFont="1" applyBorder="1" applyProtection="1"/>
    <xf numFmtId="0" fontId="14" fillId="4" borderId="3" xfId="0" applyFont="1" applyFill="1" applyBorder="1" applyAlignment="1">
      <alignment vertical="center" wrapText="1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4" fontId="3" fillId="0" borderId="3" xfId="2" applyNumberFormat="1" applyFont="1" applyBorder="1" applyProtection="1"/>
    <xf numFmtId="44" fontId="5" fillId="2" borderId="3" xfId="2" applyNumberFormat="1" applyFont="1" applyFill="1" applyBorder="1" applyProtection="1"/>
    <xf numFmtId="0" fontId="2" fillId="0" borderId="0" xfId="0" applyFont="1" applyProtection="1">
      <protection locked="0"/>
    </xf>
    <xf numFmtId="44" fontId="6" fillId="0" borderId="2" xfId="2" applyNumberFormat="1" applyFont="1" applyBorder="1" applyProtection="1"/>
    <xf numFmtId="44" fontId="3" fillId="0" borderId="24" xfId="2" applyNumberFormat="1" applyFont="1" applyBorder="1" applyProtection="1"/>
    <xf numFmtId="44" fontId="3" fillId="0" borderId="25" xfId="2" applyNumberFormat="1" applyFont="1" applyBorder="1" applyProtection="1">
      <protection locked="0"/>
    </xf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0" xfId="0" applyBorder="1" applyProtection="1"/>
    <xf numFmtId="0" fontId="0" fillId="0" borderId="29" xfId="0" applyBorder="1" applyProtection="1"/>
    <xf numFmtId="0" fontId="0" fillId="0" borderId="22" xfId="0" applyBorder="1" applyProtection="1"/>
    <xf numFmtId="0" fontId="3" fillId="0" borderId="2" xfId="0" applyFont="1" applyBorder="1" applyProtection="1"/>
    <xf numFmtId="0" fontId="6" fillId="0" borderId="14" xfId="0" applyFont="1" applyBorder="1" applyAlignment="1" applyProtection="1">
      <alignment horizontal="right"/>
    </xf>
    <xf numFmtId="0" fontId="15" fillId="5" borderId="30" xfId="0" applyFont="1" applyFill="1" applyBorder="1" applyAlignment="1" applyProtection="1">
      <alignment vertical="center" wrapText="1"/>
    </xf>
    <xf numFmtId="0" fontId="4" fillId="0" borderId="3" xfId="0" applyFont="1" applyBorder="1" applyProtection="1"/>
    <xf numFmtId="0" fontId="4" fillId="0" borderId="4" xfId="0" applyFont="1" applyBorder="1" applyProtection="1"/>
    <xf numFmtId="0" fontId="6" fillId="0" borderId="3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right"/>
      <protection locked="0"/>
    </xf>
    <xf numFmtId="44" fontId="3" fillId="0" borderId="25" xfId="2" applyNumberFormat="1" applyFont="1" applyBorder="1" applyProtection="1"/>
    <xf numFmtId="0" fontId="45" fillId="0" borderId="0" xfId="16"/>
    <xf numFmtId="0" fontId="45" fillId="0" borderId="4" xfId="16" applyBorder="1"/>
    <xf numFmtId="0" fontId="45" fillId="0" borderId="11" xfId="16" applyBorder="1"/>
    <xf numFmtId="0" fontId="20" fillId="0" borderId="4" xfId="16" applyFont="1" applyBorder="1"/>
    <xf numFmtId="0" fontId="45" fillId="0" borderId="4" xfId="16" applyBorder="1" applyProtection="1">
      <protection locked="0"/>
    </xf>
    <xf numFmtId="0" fontId="45" fillId="0" borderId="11" xfId="16" applyBorder="1" applyProtection="1">
      <protection locked="0"/>
    </xf>
    <xf numFmtId="0" fontId="45" fillId="0" borderId="12" xfId="16" applyBorder="1" applyProtection="1">
      <protection locked="0"/>
    </xf>
    <xf numFmtId="0" fontId="45" fillId="0" borderId="14" xfId="16" applyBorder="1" applyProtection="1">
      <protection locked="0"/>
    </xf>
    <xf numFmtId="0" fontId="45" fillId="0" borderId="31" xfId="16" applyBorder="1" applyProtection="1">
      <protection locked="0"/>
    </xf>
    <xf numFmtId="0" fontId="45" fillId="0" borderId="32" xfId="16" applyBorder="1" applyProtection="1">
      <protection locked="0"/>
    </xf>
    <xf numFmtId="0" fontId="20" fillId="0" borderId="3" xfId="16" applyFont="1" applyBorder="1" applyProtection="1">
      <protection locked="0"/>
    </xf>
    <xf numFmtId="0" fontId="45" fillId="0" borderId="3" xfId="16" applyBorder="1" applyProtection="1">
      <protection locked="0"/>
    </xf>
    <xf numFmtId="0" fontId="45" fillId="0" borderId="9" xfId="16" applyBorder="1" applyProtection="1">
      <protection locked="0"/>
    </xf>
    <xf numFmtId="0" fontId="45" fillId="0" borderId="0" xfId="16" applyBorder="1" applyProtection="1">
      <protection locked="0"/>
    </xf>
    <xf numFmtId="0" fontId="45" fillId="0" borderId="7" xfId="16" applyBorder="1" applyProtection="1">
      <protection locked="0"/>
    </xf>
    <xf numFmtId="0" fontId="20" fillId="0" borderId="33" xfId="16" applyFont="1" applyBorder="1" applyProtection="1">
      <protection locked="0"/>
    </xf>
    <xf numFmtId="0" fontId="45" fillId="0" borderId="1" xfId="16" applyBorder="1" applyProtection="1">
      <protection locked="0"/>
    </xf>
    <xf numFmtId="0" fontId="45" fillId="0" borderId="8" xfId="16" applyBorder="1" applyProtection="1">
      <protection locked="0"/>
    </xf>
    <xf numFmtId="0" fontId="45" fillId="0" borderId="33" xfId="16" applyBorder="1" applyProtection="1">
      <protection locked="0"/>
    </xf>
    <xf numFmtId="0" fontId="20" fillId="0" borderId="4" xfId="16" applyFont="1" applyBorder="1" applyProtection="1">
      <protection locked="0"/>
    </xf>
    <xf numFmtId="0" fontId="45" fillId="0" borderId="2" xfId="16" applyBorder="1" applyProtection="1">
      <protection locked="0"/>
    </xf>
    <xf numFmtId="0" fontId="22" fillId="0" borderId="4" xfId="16" applyFont="1" applyBorder="1" applyAlignment="1" applyProtection="1">
      <alignment wrapText="1"/>
      <protection locked="0"/>
    </xf>
    <xf numFmtId="0" fontId="22" fillId="0" borderId="11" xfId="16" applyFont="1" applyBorder="1" applyProtection="1">
      <protection locked="0"/>
    </xf>
    <xf numFmtId="8" fontId="22" fillId="0" borderId="2" xfId="16" applyNumberFormat="1" applyFont="1" applyBorder="1" applyProtection="1">
      <protection locked="0"/>
    </xf>
    <xf numFmtId="0" fontId="23" fillId="6" borderId="2" xfId="16" applyFont="1" applyFill="1" applyBorder="1"/>
    <xf numFmtId="0" fontId="23" fillId="6" borderId="4" xfId="16" applyFont="1" applyFill="1" applyBorder="1"/>
    <xf numFmtId="0" fontId="23" fillId="6" borderId="11" xfId="16" applyFont="1" applyFill="1" applyBorder="1"/>
    <xf numFmtId="0" fontId="23" fillId="6" borderId="12" xfId="16" applyFont="1" applyFill="1" applyBorder="1"/>
    <xf numFmtId="0" fontId="45" fillId="7" borderId="0" xfId="16" applyFill="1"/>
    <xf numFmtId="8" fontId="45" fillId="0" borderId="11" xfId="16" applyNumberFormat="1" applyBorder="1"/>
    <xf numFmtId="0" fontId="19" fillId="7" borderId="12" xfId="16" applyFont="1" applyFill="1" applyBorder="1"/>
    <xf numFmtId="0" fontId="22" fillId="0" borderId="2" xfId="16" applyFont="1" applyBorder="1" applyAlignment="1" applyProtection="1">
      <alignment wrapText="1"/>
      <protection locked="0"/>
    </xf>
    <xf numFmtId="40" fontId="22" fillId="0" borderId="2" xfId="16" applyNumberFormat="1" applyFont="1" applyBorder="1" applyProtection="1">
      <protection locked="0"/>
    </xf>
    <xf numFmtId="0" fontId="22" fillId="0" borderId="2" xfId="16" applyFont="1" applyBorder="1" applyProtection="1">
      <protection locked="0"/>
    </xf>
    <xf numFmtId="0" fontId="26" fillId="6" borderId="2" xfId="16" applyFont="1" applyFill="1" applyBorder="1" applyProtection="1"/>
    <xf numFmtId="0" fontId="26" fillId="6" borderId="4" xfId="16" applyFont="1" applyFill="1" applyBorder="1" applyProtection="1"/>
    <xf numFmtId="8" fontId="26" fillId="6" borderId="12" xfId="16" applyNumberFormat="1" applyFont="1" applyFill="1" applyBorder="1" applyProtection="1"/>
    <xf numFmtId="0" fontId="26" fillId="0" borderId="4" xfId="16" applyFont="1" applyBorder="1"/>
    <xf numFmtId="0" fontId="26" fillId="0" borderId="11" xfId="16" applyFont="1" applyBorder="1"/>
    <xf numFmtId="8" fontId="26" fillId="0" borderId="11" xfId="16" applyNumberFormat="1" applyFont="1" applyBorder="1"/>
    <xf numFmtId="0" fontId="26" fillId="0" borderId="12" xfId="16" applyFont="1" applyBorder="1"/>
    <xf numFmtId="8" fontId="23" fillId="6" borderId="11" xfId="16" applyNumberFormat="1" applyFont="1" applyFill="1" applyBorder="1"/>
    <xf numFmtId="8" fontId="45" fillId="0" borderId="0" xfId="16" applyNumberFormat="1"/>
    <xf numFmtId="0" fontId="20" fillId="0" borderId="0" xfId="16" applyFont="1" applyProtection="1">
      <protection locked="0"/>
    </xf>
    <xf numFmtId="0" fontId="45" fillId="0" borderId="0" xfId="16" applyProtection="1">
      <protection locked="0"/>
    </xf>
    <xf numFmtId="0" fontId="20" fillId="0" borderId="0" xfId="16" applyFont="1"/>
    <xf numFmtId="0" fontId="18" fillId="0" borderId="2" xfId="16" applyFont="1" applyBorder="1" applyAlignment="1" applyProtection="1">
      <alignment horizontal="left"/>
      <protection locked="0"/>
    </xf>
    <xf numFmtId="0" fontId="18" fillId="0" borderId="4" xfId="16" applyFont="1" applyBorder="1" applyAlignment="1" applyProtection="1">
      <alignment horizontal="right"/>
      <protection locked="0"/>
    </xf>
    <xf numFmtId="8" fontId="45" fillId="0" borderId="2" xfId="16" applyNumberFormat="1" applyBorder="1" applyProtection="1">
      <protection locked="0"/>
    </xf>
    <xf numFmtId="0" fontId="27" fillId="6" borderId="2" xfId="16" applyFont="1" applyFill="1" applyBorder="1" applyAlignment="1">
      <alignment horizontal="right"/>
    </xf>
    <xf numFmtId="0" fontId="46" fillId="8" borderId="4" xfId="8" applyFill="1" applyBorder="1" applyProtection="1">
      <protection locked="0"/>
    </xf>
    <xf numFmtId="0" fontId="46" fillId="8" borderId="11" xfId="8" applyFill="1" applyBorder="1" applyProtection="1">
      <protection locked="0"/>
    </xf>
    <xf numFmtId="0" fontId="46" fillId="8" borderId="11" xfId="8" applyFill="1" applyBorder="1"/>
    <xf numFmtId="0" fontId="46" fillId="8" borderId="12" xfId="8" applyFill="1" applyBorder="1"/>
    <xf numFmtId="0" fontId="45" fillId="5" borderId="0" xfId="16" applyFill="1" applyAlignment="1">
      <alignment horizontal="center"/>
    </xf>
    <xf numFmtId="0" fontId="17" fillId="5" borderId="2" xfId="16" applyFont="1" applyFill="1" applyBorder="1" applyAlignment="1" applyProtection="1">
      <alignment horizontal="center"/>
      <protection locked="0"/>
    </xf>
    <xf numFmtId="0" fontId="21" fillId="5" borderId="4" xfId="16" applyFont="1" applyFill="1" applyBorder="1" applyAlignment="1">
      <alignment horizontal="center"/>
    </xf>
    <xf numFmtId="0" fontId="21" fillId="5" borderId="11" xfId="16" applyFont="1" applyFill="1" applyBorder="1" applyAlignment="1">
      <alignment horizontal="center"/>
    </xf>
    <xf numFmtId="0" fontId="21" fillId="5" borderId="12" xfId="16" applyFont="1" applyFill="1" applyBorder="1" applyAlignment="1">
      <alignment horizontal="center"/>
    </xf>
    <xf numFmtId="0" fontId="21" fillId="5" borderId="2" xfId="16" applyFont="1" applyFill="1" applyBorder="1" applyAlignment="1">
      <alignment horizontal="center" wrapText="1"/>
    </xf>
    <xf numFmtId="0" fontId="21" fillId="5" borderId="2" xfId="16" applyFont="1" applyFill="1" applyBorder="1" applyAlignment="1">
      <alignment horizontal="center"/>
    </xf>
    <xf numFmtId="44" fontId="22" fillId="0" borderId="2" xfId="2" applyFont="1" applyBorder="1"/>
    <xf numFmtId="44" fontId="22" fillId="0" borderId="2" xfId="2" applyFont="1" applyBorder="1" applyProtection="1">
      <protection locked="0"/>
    </xf>
    <xf numFmtId="44" fontId="23" fillId="6" borderId="2" xfId="2" applyFont="1" applyFill="1" applyBorder="1"/>
    <xf numFmtId="44" fontId="24" fillId="0" borderId="2" xfId="2" applyFont="1" applyBorder="1"/>
    <xf numFmtId="44" fontId="24" fillId="0" borderId="2" xfId="2" applyFont="1" applyBorder="1" applyProtection="1">
      <protection locked="0"/>
    </xf>
    <xf numFmtId="44" fontId="26" fillId="6" borderId="12" xfId="2" applyFont="1" applyFill="1" applyBorder="1" applyProtection="1"/>
    <xf numFmtId="44" fontId="26" fillId="6" borderId="2" xfId="2" applyFont="1" applyFill="1" applyBorder="1" applyProtection="1"/>
    <xf numFmtId="44" fontId="23" fillId="6" borderId="12" xfId="2" applyFont="1" applyFill="1" applyBorder="1"/>
    <xf numFmtId="44" fontId="23" fillId="6" borderId="5" xfId="2" applyFont="1" applyFill="1" applyBorder="1" applyProtection="1"/>
    <xf numFmtId="44" fontId="25" fillId="6" borderId="34" xfId="2" applyFont="1" applyFill="1" applyBorder="1"/>
    <xf numFmtId="38" fontId="28" fillId="0" borderId="0" xfId="12" applyFont="1" applyProtection="1"/>
    <xf numFmtId="169" fontId="28" fillId="0" borderId="0" xfId="12" applyNumberFormat="1" applyFont="1" applyProtection="1"/>
    <xf numFmtId="38" fontId="28" fillId="0" borderId="0" xfId="12" applyFont="1" applyFill="1" applyProtection="1">
      <protection locked="0"/>
    </xf>
    <xf numFmtId="38" fontId="28" fillId="0" borderId="0" xfId="12" applyFont="1" applyProtection="1">
      <protection locked="0"/>
    </xf>
    <xf numFmtId="38" fontId="28" fillId="0" borderId="0" xfId="12" applyFont="1" applyFill="1" applyProtection="1"/>
    <xf numFmtId="38" fontId="28" fillId="0" borderId="0" xfId="12" applyFont="1" applyFill="1" applyAlignment="1" applyProtection="1">
      <alignment horizontal="left"/>
      <protection locked="0"/>
    </xf>
    <xf numFmtId="49" fontId="28" fillId="0" borderId="0" xfId="12" applyNumberFormat="1" applyFont="1" applyFill="1" applyProtection="1"/>
    <xf numFmtId="44" fontId="28" fillId="0" borderId="35" xfId="2" applyFont="1" applyFill="1" applyBorder="1" applyProtection="1">
      <protection locked="0"/>
    </xf>
    <xf numFmtId="44" fontId="28" fillId="0" borderId="0" xfId="2" applyFont="1" applyFill="1" applyProtection="1"/>
    <xf numFmtId="38" fontId="30" fillId="0" borderId="0" xfId="12" applyFont="1" applyFill="1" applyProtection="1">
      <protection locked="0"/>
    </xf>
    <xf numFmtId="44" fontId="28" fillId="0" borderId="0" xfId="2" applyFont="1" applyFill="1" applyBorder="1" applyProtection="1"/>
    <xf numFmtId="44" fontId="28" fillId="9" borderId="36" xfId="2" applyFont="1" applyFill="1" applyBorder="1" applyProtection="1"/>
    <xf numFmtId="44" fontId="28" fillId="0" borderId="35" xfId="2" applyFont="1" applyFill="1" applyBorder="1" applyProtection="1"/>
    <xf numFmtId="44" fontId="28" fillId="0" borderId="37" xfId="2" applyFont="1" applyFill="1" applyBorder="1" applyProtection="1"/>
    <xf numFmtId="44" fontId="28" fillId="0" borderId="38" xfId="2" applyFont="1" applyFill="1" applyBorder="1" applyProtection="1">
      <protection locked="0"/>
    </xf>
    <xf numFmtId="44" fontId="28" fillId="9" borderId="39" xfId="2" applyFont="1" applyFill="1" applyBorder="1" applyProtection="1"/>
    <xf numFmtId="0" fontId="28" fillId="0" borderId="0" xfId="0" applyFont="1" applyAlignment="1">
      <alignment vertical="center"/>
    </xf>
    <xf numFmtId="0" fontId="28" fillId="0" borderId="0" xfId="0" applyFont="1" applyFill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0" xfId="0" applyFont="1" applyAlignment="1">
      <alignment horizontal="left"/>
    </xf>
    <xf numFmtId="0" fontId="29" fillId="5" borderId="30" xfId="0" applyFont="1" applyFill="1" applyBorder="1" applyAlignment="1">
      <alignment vertical="center" wrapText="1"/>
    </xf>
    <xf numFmtId="0" fontId="28" fillId="5" borderId="30" xfId="0" applyFont="1" applyFill="1" applyBorder="1" applyAlignment="1">
      <alignment horizontal="right" vertical="center"/>
    </xf>
    <xf numFmtId="0" fontId="29" fillId="4" borderId="30" xfId="0" applyFont="1" applyFill="1" applyBorder="1" applyAlignment="1">
      <alignment vertical="center" wrapText="1"/>
    </xf>
    <xf numFmtId="0" fontId="28" fillId="4" borderId="30" xfId="0" applyFont="1" applyFill="1" applyBorder="1" applyAlignment="1">
      <alignment horizontal="right" vertical="center"/>
    </xf>
    <xf numFmtId="0" fontId="28" fillId="0" borderId="40" xfId="0" applyFont="1" applyFill="1" applyBorder="1" applyAlignment="1">
      <alignment vertical="center" wrapText="1"/>
    </xf>
    <xf numFmtId="172" fontId="28" fillId="0" borderId="40" xfId="0" applyNumberFormat="1" applyFont="1" applyFill="1" applyBorder="1" applyAlignment="1">
      <alignment vertical="center"/>
    </xf>
    <xf numFmtId="172" fontId="28" fillId="0" borderId="41" xfId="0" applyNumberFormat="1" applyFont="1" applyFill="1" applyBorder="1" applyAlignment="1">
      <alignment vertical="center"/>
    </xf>
    <xf numFmtId="0" fontId="30" fillId="0" borderId="15" xfId="0" applyFont="1" applyFill="1" applyBorder="1" applyAlignment="1">
      <alignment vertical="center" wrapText="1"/>
    </xf>
    <xf numFmtId="172" fontId="28" fillId="10" borderId="42" xfId="0" applyNumberFormat="1" applyFont="1" applyFill="1" applyBorder="1" applyAlignment="1">
      <alignment vertical="center"/>
    </xf>
    <xf numFmtId="0" fontId="28" fillId="0" borderId="31" xfId="0" applyFont="1" applyFill="1" applyBorder="1" applyAlignment="1">
      <alignment vertical="center" wrapText="1"/>
    </xf>
    <xf numFmtId="172" fontId="28" fillId="0" borderId="31" xfId="0" applyNumberFormat="1" applyFont="1" applyFill="1" applyBorder="1" applyAlignment="1">
      <alignment vertical="center"/>
    </xf>
    <xf numFmtId="172" fontId="28" fillId="5" borderId="30" xfId="0" applyNumberFormat="1" applyFont="1" applyFill="1" applyBorder="1" applyAlignment="1">
      <alignment horizontal="right" vertical="center"/>
    </xf>
    <xf numFmtId="172" fontId="28" fillId="4" borderId="30" xfId="0" applyNumberFormat="1" applyFont="1" applyFill="1" applyBorder="1" applyAlignment="1">
      <alignment horizontal="right" vertical="center"/>
    </xf>
    <xf numFmtId="0" fontId="28" fillId="0" borderId="43" xfId="0" applyFont="1" applyFill="1" applyBorder="1" applyAlignment="1">
      <alignment vertical="center" wrapText="1"/>
    </xf>
    <xf numFmtId="172" fontId="28" fillId="0" borderId="43" xfId="0" applyNumberFormat="1" applyFont="1" applyFill="1" applyBorder="1" applyAlignment="1">
      <alignment vertical="center"/>
    </xf>
    <xf numFmtId="172" fontId="28" fillId="10" borderId="40" xfId="0" applyNumberFormat="1" applyFont="1" applyFill="1" applyBorder="1" applyAlignment="1">
      <alignment vertical="center"/>
    </xf>
    <xf numFmtId="0" fontId="30" fillId="0" borderId="31" xfId="0" applyFont="1" applyFill="1" applyBorder="1" applyAlignment="1">
      <alignment vertical="center" wrapText="1"/>
    </xf>
    <xf numFmtId="0" fontId="30" fillId="0" borderId="43" xfId="0" applyFont="1" applyFill="1" applyBorder="1" applyAlignment="1">
      <alignment vertical="center" wrapText="1"/>
    </xf>
    <xf numFmtId="172" fontId="28" fillId="0" borderId="44" xfId="0" applyNumberFormat="1" applyFont="1" applyFill="1" applyBorder="1" applyAlignment="1">
      <alignment vertical="center"/>
    </xf>
    <xf numFmtId="172" fontId="28" fillId="0" borderId="0" xfId="0" applyNumberFormat="1" applyFont="1" applyAlignment="1">
      <alignment vertical="center"/>
    </xf>
    <xf numFmtId="0" fontId="29" fillId="3" borderId="15" xfId="0" applyFont="1" applyFill="1" applyBorder="1" applyAlignment="1">
      <alignment horizontal="center" vertical="center" wrapText="1"/>
    </xf>
    <xf numFmtId="172" fontId="28" fillId="10" borderId="45" xfId="0" applyNumberFormat="1" applyFont="1" applyFill="1" applyBorder="1" applyAlignment="1">
      <alignment vertical="center"/>
    </xf>
    <xf numFmtId="0" fontId="30" fillId="0" borderId="46" xfId="0" applyFont="1" applyFill="1" applyBorder="1" applyAlignment="1">
      <alignment horizontal="center" vertical="center" wrapText="1"/>
    </xf>
    <xf numFmtId="172" fontId="28" fillId="0" borderId="47" xfId="0" applyNumberFormat="1" applyFont="1" applyFill="1" applyBorder="1" applyAlignment="1">
      <alignment vertical="center"/>
    </xf>
    <xf numFmtId="0" fontId="28" fillId="0" borderId="0" xfId="0" applyFont="1" applyAlignment="1">
      <alignment vertical="center" wrapText="1"/>
    </xf>
    <xf numFmtId="0" fontId="37" fillId="0" borderId="0" xfId="17" applyFont="1"/>
    <xf numFmtId="0" fontId="29" fillId="5" borderId="5" xfId="17" applyFont="1" applyFill="1" applyBorder="1" applyAlignment="1">
      <alignment horizontal="center" wrapText="1"/>
    </xf>
    <xf numFmtId="49" fontId="29" fillId="5" borderId="5" xfId="17" applyNumberFormat="1" applyFont="1" applyFill="1" applyBorder="1" applyAlignment="1">
      <alignment horizontal="center" wrapText="1"/>
    </xf>
    <xf numFmtId="0" fontId="38" fillId="0" borderId="2" xfId="17" applyFont="1" applyBorder="1" applyAlignment="1">
      <alignment wrapText="1"/>
    </xf>
    <xf numFmtId="44" fontId="37" fillId="0" borderId="2" xfId="2" applyFont="1" applyBorder="1" applyAlignment="1">
      <alignment wrapText="1"/>
    </xf>
    <xf numFmtId="0" fontId="38" fillId="0" borderId="2" xfId="17" applyFont="1" applyBorder="1"/>
    <xf numFmtId="49" fontId="37" fillId="0" borderId="2" xfId="17" applyNumberFormat="1" applyFont="1" applyBorder="1" applyAlignment="1">
      <alignment wrapText="1"/>
    </xf>
    <xf numFmtId="49" fontId="33" fillId="0" borderId="2" xfId="17" applyNumberFormat="1" applyFont="1" applyBorder="1" applyAlignment="1">
      <alignment wrapText="1"/>
    </xf>
    <xf numFmtId="173" fontId="37" fillId="0" borderId="2" xfId="2" applyNumberFormat="1" applyFont="1" applyBorder="1" applyAlignment="1">
      <alignment wrapText="1"/>
    </xf>
    <xf numFmtId="0" fontId="36" fillId="0" borderId="0" xfId="14" applyFont="1" applyAlignment="1">
      <alignment horizontal="left" vertical="top" wrapText="1"/>
    </xf>
    <xf numFmtId="173" fontId="37" fillId="0" borderId="4" xfId="2" applyNumberFormat="1" applyFont="1" applyBorder="1" applyAlignment="1">
      <alignment wrapText="1"/>
    </xf>
    <xf numFmtId="173" fontId="35" fillId="0" borderId="48" xfId="17" applyNumberFormat="1" applyFont="1" applyBorder="1"/>
    <xf numFmtId="0" fontId="4" fillId="0" borderId="0" xfId="0" applyFont="1" applyBorder="1" applyProtection="1">
      <protection locked="0"/>
    </xf>
    <xf numFmtId="44" fontId="3" fillId="0" borderId="0" xfId="2" applyNumberFormat="1" applyFont="1" applyBorder="1" applyProtection="1"/>
    <xf numFmtId="0" fontId="4" fillId="0" borderId="7" xfId="0" applyFont="1" applyBorder="1" applyProtection="1">
      <protection locked="0"/>
    </xf>
    <xf numFmtId="44" fontId="39" fillId="2" borderId="0" xfId="2" applyNumberFormat="1" applyFont="1" applyFill="1" applyAlignment="1" applyProtection="1">
      <alignment horizontal="right"/>
      <protection locked="0"/>
    </xf>
    <xf numFmtId="165" fontId="9" fillId="11" borderId="0" xfId="0" applyNumberFormat="1" applyFont="1" applyFill="1" applyAlignment="1" applyProtection="1">
      <alignment horizontal="center"/>
    </xf>
    <xf numFmtId="0" fontId="27" fillId="6" borderId="11" xfId="16" applyFont="1" applyFill="1" applyBorder="1" applyAlignment="1">
      <alignment horizontal="right"/>
    </xf>
    <xf numFmtId="6" fontId="27" fillId="6" borderId="2" xfId="16" applyNumberFormat="1" applyFont="1" applyFill="1" applyBorder="1" applyProtection="1"/>
    <xf numFmtId="6" fontId="27" fillId="6" borderId="12" xfId="16" applyNumberFormat="1" applyFont="1" applyFill="1" applyBorder="1" applyProtection="1"/>
    <xf numFmtId="0" fontId="27" fillId="6" borderId="12" xfId="16" applyFont="1" applyFill="1" applyBorder="1" applyAlignment="1">
      <alignment horizontal="right"/>
    </xf>
    <xf numFmtId="0" fontId="46" fillId="8" borderId="14" xfId="8" applyFill="1" applyBorder="1" applyProtection="1">
      <protection locked="0"/>
    </xf>
    <xf numFmtId="0" fontId="46" fillId="8" borderId="31" xfId="8" applyFill="1" applyBorder="1" applyProtection="1">
      <protection locked="0"/>
    </xf>
    <xf numFmtId="0" fontId="45" fillId="7" borderId="0" xfId="16" applyFill="1" applyBorder="1" applyProtection="1">
      <protection locked="0"/>
    </xf>
    <xf numFmtId="0" fontId="45" fillId="7" borderId="14" xfId="16" applyFill="1" applyBorder="1"/>
    <xf numFmtId="0" fontId="45" fillId="7" borderId="31" xfId="16" applyFill="1" applyBorder="1" applyProtection="1">
      <protection locked="0"/>
    </xf>
    <xf numFmtId="8" fontId="45" fillId="7" borderId="32" xfId="16" applyNumberFormat="1" applyFill="1" applyBorder="1" applyProtection="1">
      <protection locked="0"/>
    </xf>
    <xf numFmtId="8" fontId="45" fillId="7" borderId="7" xfId="16" applyNumberFormat="1" applyFill="1" applyBorder="1" applyProtection="1">
      <protection locked="0"/>
    </xf>
    <xf numFmtId="0" fontId="45" fillId="7" borderId="1" xfId="16" applyFill="1" applyBorder="1" applyProtection="1">
      <protection locked="0"/>
    </xf>
    <xf numFmtId="0" fontId="45" fillId="7" borderId="8" xfId="16" applyFill="1" applyBorder="1" applyProtection="1">
      <protection locked="0"/>
    </xf>
    <xf numFmtId="6" fontId="3" fillId="0" borderId="12" xfId="2" applyNumberFormat="1" applyFont="1" applyBorder="1" applyProtection="1">
      <protection locked="0"/>
    </xf>
    <xf numFmtId="0" fontId="17" fillId="5" borderId="2" xfId="16" applyFont="1" applyFill="1" applyBorder="1" applyAlignment="1">
      <alignment horizontal="center"/>
    </xf>
    <xf numFmtId="0" fontId="37" fillId="0" borderId="2" xfId="17" applyFont="1" applyBorder="1" applyAlignment="1">
      <alignment horizontal="center" vertical="center"/>
    </xf>
    <xf numFmtId="0" fontId="28" fillId="0" borderId="41" xfId="0" applyFont="1" applyFill="1" applyBorder="1" applyAlignment="1">
      <alignment vertical="center" wrapText="1"/>
    </xf>
    <xf numFmtId="44" fontId="28" fillId="0" borderId="0" xfId="0" applyNumberFormat="1" applyFont="1" applyAlignment="1">
      <alignment vertical="center"/>
    </xf>
    <xf numFmtId="43" fontId="28" fillId="0" borderId="31" xfId="1" applyFont="1" applyFill="1" applyBorder="1" applyAlignment="1">
      <alignment vertical="center"/>
    </xf>
    <xf numFmtId="44" fontId="45" fillId="0" borderId="0" xfId="16" applyNumberFormat="1"/>
    <xf numFmtId="0" fontId="0" fillId="0" borderId="26" xfId="0" applyBorder="1"/>
    <xf numFmtId="0" fontId="18" fillId="0" borderId="27" xfId="0" applyFont="1" applyBorder="1"/>
    <xf numFmtId="0" fontId="0" fillId="0" borderId="27" xfId="0" applyBorder="1"/>
    <xf numFmtId="0" fontId="0" fillId="0" borderId="20" xfId="0" applyBorder="1"/>
    <xf numFmtId="0" fontId="0" fillId="0" borderId="29" xfId="0" applyBorder="1"/>
    <xf numFmtId="0" fontId="0" fillId="0" borderId="22" xfId="0" applyBorder="1"/>
    <xf numFmtId="0" fontId="0" fillId="0" borderId="23" xfId="0" applyBorder="1"/>
    <xf numFmtId="0" fontId="18" fillId="0" borderId="26" xfId="0" applyFont="1" applyBorder="1"/>
    <xf numFmtId="0" fontId="18" fillId="0" borderId="29" xfId="0" applyFont="1" applyBorder="1"/>
    <xf numFmtId="0" fontId="18" fillId="0" borderId="22" xfId="0" applyFont="1" applyBorder="1"/>
    <xf numFmtId="0" fontId="18" fillId="6" borderId="29" xfId="0" applyFont="1" applyFill="1" applyBorder="1"/>
    <xf numFmtId="0" fontId="0" fillId="6" borderId="22" xfId="0" applyFill="1" applyBorder="1"/>
    <xf numFmtId="0" fontId="18" fillId="6" borderId="29" xfId="0" applyFont="1" applyFill="1" applyBorder="1" applyAlignment="1">
      <alignment horizontal="center"/>
    </xf>
    <xf numFmtId="0" fontId="18" fillId="0" borderId="0" xfId="0" applyFont="1"/>
    <xf numFmtId="0" fontId="41" fillId="0" borderId="49" xfId="0" applyFont="1" applyBorder="1"/>
    <xf numFmtId="0" fontId="41" fillId="0" borderId="50" xfId="0" applyFont="1" applyBorder="1" applyAlignment="1">
      <alignment horizontal="center"/>
    </xf>
    <xf numFmtId="0" fontId="41" fillId="0" borderId="51" xfId="0" applyFont="1" applyBorder="1" applyAlignment="1">
      <alignment horizontal="center"/>
    </xf>
    <xf numFmtId="0" fontId="18" fillId="6" borderId="4" xfId="0" applyFont="1" applyFill="1" applyBorder="1"/>
    <xf numFmtId="0" fontId="0" fillId="6" borderId="12" xfId="0" applyFill="1" applyBorder="1"/>
    <xf numFmtId="0" fontId="0" fillId="6" borderId="5" xfId="0" applyFill="1" applyBorder="1"/>
    <xf numFmtId="44" fontId="0" fillId="6" borderId="5" xfId="2" applyFont="1" applyFill="1" applyBorder="1"/>
    <xf numFmtId="0" fontId="42" fillId="0" borderId="0" xfId="0" applyFont="1"/>
    <xf numFmtId="0" fontId="0" fillId="0" borderId="2" xfId="0" applyBorder="1"/>
    <xf numFmtId="164" fontId="0" fillId="0" borderId="2" xfId="2" applyNumberFormat="1" applyFont="1" applyBorder="1"/>
    <xf numFmtId="0" fontId="0" fillId="6" borderId="2" xfId="0" applyFill="1" applyBorder="1"/>
    <xf numFmtId="164" fontId="0" fillId="6" borderId="2" xfId="2" applyNumberFormat="1" applyFont="1" applyFill="1" applyBorder="1"/>
    <xf numFmtId="0" fontId="42" fillId="0" borderId="22" xfId="0" applyFont="1" applyBorder="1"/>
    <xf numFmtId="0" fontId="0" fillId="0" borderId="52" xfId="0" applyBorder="1"/>
    <xf numFmtId="164" fontId="0" fillId="0" borderId="52" xfId="2" applyNumberFormat="1" applyFont="1" applyBorder="1"/>
    <xf numFmtId="164" fontId="18" fillId="6" borderId="33" xfId="2" applyNumberFormat="1" applyFont="1" applyFill="1" applyBorder="1"/>
    <xf numFmtId="164" fontId="18" fillId="6" borderId="8" xfId="2" applyNumberFormat="1" applyFont="1" applyFill="1" applyBorder="1"/>
    <xf numFmtId="164" fontId="18" fillId="6" borderId="5" xfId="2" applyNumberFormat="1" applyFont="1" applyFill="1" applyBorder="1"/>
    <xf numFmtId="0" fontId="41" fillId="0" borderId="0" xfId="0" applyFont="1"/>
    <xf numFmtId="164" fontId="0" fillId="0" borderId="0" xfId="2" applyNumberFormat="1" applyFont="1"/>
    <xf numFmtId="0" fontId="41" fillId="0" borderId="0" xfId="0" applyFont="1" applyFill="1" applyBorder="1"/>
    <xf numFmtId="164" fontId="18" fillId="6" borderId="53" xfId="2" applyNumberFormat="1" applyFont="1" applyFill="1" applyBorder="1"/>
    <xf numFmtId="164" fontId="18" fillId="6" borderId="54" xfId="2" applyNumberFormat="1" applyFont="1" applyFill="1" applyBorder="1"/>
    <xf numFmtId="164" fontId="18" fillId="6" borderId="55" xfId="2" applyNumberFormat="1" applyFont="1" applyFill="1" applyBorder="1"/>
    <xf numFmtId="0" fontId="1" fillId="0" borderId="27" xfId="0" applyFont="1" applyBorder="1"/>
    <xf numFmtId="0" fontId="1" fillId="0" borderId="22" xfId="0" applyFont="1" applyBorder="1"/>
    <xf numFmtId="0" fontId="1" fillId="0" borderId="2" xfId="16" applyFont="1" applyBorder="1" applyAlignment="1" applyProtection="1">
      <alignment horizontal="right"/>
      <protection locked="0"/>
    </xf>
    <xf numFmtId="0" fontId="1" fillId="0" borderId="2" xfId="16" applyFont="1" applyBorder="1" applyProtection="1">
      <protection locked="0"/>
    </xf>
    <xf numFmtId="0" fontId="1" fillId="0" borderId="12" xfId="16" applyFont="1" applyBorder="1" applyAlignment="1" applyProtection="1">
      <alignment horizontal="right"/>
      <protection locked="0"/>
    </xf>
    <xf numFmtId="0" fontId="1" fillId="7" borderId="0" xfId="16" applyFont="1" applyFill="1" applyBorder="1" applyProtection="1">
      <protection locked="0"/>
    </xf>
    <xf numFmtId="0" fontId="43" fillId="0" borderId="0" xfId="0" applyFont="1"/>
    <xf numFmtId="14" fontId="45" fillId="0" borderId="0" xfId="16" applyNumberFormat="1" applyProtection="1">
      <protection locked="0"/>
    </xf>
    <xf numFmtId="44" fontId="6" fillId="0" borderId="14" xfId="2" applyNumberFormat="1" applyFont="1" applyBorder="1" applyProtection="1"/>
    <xf numFmtId="44" fontId="6" fillId="0" borderId="31" xfId="2" applyNumberFormat="1" applyFont="1" applyBorder="1" applyProtection="1"/>
    <xf numFmtId="44" fontId="6" fillId="0" borderId="32" xfId="2" applyNumberFormat="1" applyFont="1" applyBorder="1" applyProtection="1"/>
    <xf numFmtId="44" fontId="28" fillId="9" borderId="0" xfId="2" applyFont="1" applyFill="1" applyBorder="1" applyProtection="1"/>
    <xf numFmtId="6" fontId="28" fillId="0" borderId="35" xfId="2" applyNumberFormat="1" applyFont="1" applyFill="1" applyBorder="1" applyProtection="1"/>
    <xf numFmtId="43" fontId="28" fillId="0" borderId="0" xfId="1" applyFont="1" applyAlignment="1">
      <alignment vertical="center"/>
    </xf>
    <xf numFmtId="44" fontId="3" fillId="0" borderId="9" xfId="2" applyNumberFormat="1" applyFont="1" applyBorder="1" applyProtection="1"/>
    <xf numFmtId="44" fontId="3" fillId="0" borderId="31" xfId="2" applyNumberFormat="1" applyFont="1" applyBorder="1" applyProtection="1"/>
    <xf numFmtId="44" fontId="3" fillId="0" borderId="32" xfId="2" applyNumberFormat="1" applyFont="1" applyBorder="1" applyProtection="1"/>
    <xf numFmtId="44" fontId="3" fillId="0" borderId="14" xfId="2" applyNumberFormat="1" applyFont="1" applyBorder="1" applyProtection="1"/>
    <xf numFmtId="43" fontId="3" fillId="0" borderId="2" xfId="1" applyFont="1" applyBorder="1" applyProtection="1">
      <protection locked="0"/>
    </xf>
    <xf numFmtId="1" fontId="45" fillId="0" borderId="2" xfId="16" applyNumberFormat="1" applyBorder="1" applyProtection="1">
      <protection locked="0"/>
    </xf>
    <xf numFmtId="168" fontId="45" fillId="0" borderId="2" xfId="1" applyNumberFormat="1" applyFont="1" applyBorder="1" applyProtection="1">
      <protection locked="0"/>
    </xf>
    <xf numFmtId="168" fontId="45" fillId="0" borderId="2" xfId="16" applyNumberFormat="1" applyBorder="1" applyProtection="1">
      <protection locked="0"/>
    </xf>
    <xf numFmtId="0" fontId="50" fillId="0" borderId="0" xfId="0" applyFont="1" applyProtection="1">
      <protection locked="0"/>
    </xf>
    <xf numFmtId="6" fontId="6" fillId="0" borderId="2" xfId="2" applyNumberFormat="1" applyFont="1" applyBorder="1" applyProtection="1"/>
    <xf numFmtId="0" fontId="31" fillId="0" borderId="0" xfId="17" applyFont="1" applyAlignment="1"/>
    <xf numFmtId="168" fontId="51" fillId="0" borderId="11" xfId="1" applyNumberFormat="1" applyFont="1" applyFill="1" applyBorder="1" applyProtection="1">
      <protection locked="0"/>
    </xf>
    <xf numFmtId="44" fontId="3" fillId="0" borderId="2" xfId="2" applyNumberFormat="1" applyFont="1" applyFill="1" applyBorder="1" applyProtection="1">
      <protection locked="0"/>
    </xf>
    <xf numFmtId="0" fontId="52" fillId="0" borderId="2" xfId="0" applyFont="1" applyBorder="1" applyAlignment="1">
      <alignment horizontal="center"/>
    </xf>
    <xf numFmtId="0" fontId="52" fillId="6" borderId="2" xfId="0" applyFont="1" applyFill="1" applyBorder="1" applyAlignment="1">
      <alignment horizontal="center"/>
    </xf>
    <xf numFmtId="0" fontId="3" fillId="0" borderId="14" xfId="0" applyFont="1" applyBorder="1" applyProtection="1">
      <protection locked="0"/>
    </xf>
    <xf numFmtId="0" fontId="16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44" fontId="0" fillId="0" borderId="27" xfId="2" applyFont="1" applyBorder="1" applyAlignment="1" applyProtection="1">
      <alignment horizontal="center"/>
      <protection locked="0"/>
    </xf>
    <xf numFmtId="8" fontId="0" fillId="0" borderId="56" xfId="1" applyNumberFormat="1" applyFont="1" applyBorder="1" applyAlignment="1" applyProtection="1">
      <alignment horizontal="center"/>
    </xf>
    <xf numFmtId="8" fontId="0" fillId="0" borderId="57" xfId="1" applyNumberFormat="1" applyFont="1" applyBorder="1" applyAlignment="1" applyProtection="1">
      <alignment horizontal="center"/>
    </xf>
    <xf numFmtId="0" fontId="36" fillId="0" borderId="0" xfId="14" applyFont="1" applyAlignment="1">
      <alignment horizontal="left" vertical="top" wrapText="1"/>
    </xf>
    <xf numFmtId="0" fontId="22" fillId="0" borderId="4" xfId="16" applyFont="1" applyBorder="1" applyAlignment="1" applyProtection="1">
      <alignment horizontal="left" wrapText="1"/>
      <protection locked="0"/>
    </xf>
    <xf numFmtId="0" fontId="22" fillId="0" borderId="11" xfId="16" applyFont="1" applyBorder="1" applyAlignment="1" applyProtection="1">
      <alignment horizontal="left" wrapText="1"/>
      <protection locked="0"/>
    </xf>
    <xf numFmtId="0" fontId="22" fillId="0" borderId="12" xfId="16" applyFont="1" applyBorder="1" applyAlignment="1" applyProtection="1">
      <alignment horizontal="left" wrapText="1"/>
      <protection locked="0"/>
    </xf>
    <xf numFmtId="0" fontId="40" fillId="6" borderId="58" xfId="0" applyFont="1" applyFill="1" applyBorder="1" applyAlignment="1">
      <alignment horizontal="center"/>
    </xf>
    <xf numFmtId="0" fontId="40" fillId="6" borderId="59" xfId="0" applyFont="1" applyFill="1" applyBorder="1" applyAlignment="1">
      <alignment horizontal="center"/>
    </xf>
    <xf numFmtId="0" fontId="40" fillId="6" borderId="60" xfId="0" applyFont="1" applyFill="1" applyBorder="1" applyAlignment="1">
      <alignment horizontal="center"/>
    </xf>
    <xf numFmtId="0" fontId="31" fillId="0" borderId="0" xfId="16" applyFont="1" applyAlignment="1">
      <alignment horizontal="center"/>
    </xf>
    <xf numFmtId="0" fontId="34" fillId="0" borderId="0" xfId="15" applyFont="1" applyFill="1" applyBorder="1" applyAlignment="1" applyProtection="1">
      <alignment horizontal="left"/>
      <protection locked="0"/>
    </xf>
    <xf numFmtId="0" fontId="35" fillId="0" borderId="0" xfId="15" applyFont="1" applyFill="1" applyBorder="1" applyAlignment="1" applyProtection="1">
      <alignment horizontal="left"/>
      <protection locked="0"/>
    </xf>
    <xf numFmtId="38" fontId="29" fillId="3" borderId="0" xfId="12" applyFont="1" applyFill="1" applyAlignment="1" applyProtection="1">
      <alignment horizontal="left"/>
      <protection locked="0"/>
    </xf>
    <xf numFmtId="38" fontId="28" fillId="0" borderId="0" xfId="12" applyFont="1" applyFill="1" applyBorder="1" applyAlignment="1" applyProtection="1">
      <alignment horizontal="left"/>
      <protection locked="0"/>
    </xf>
    <xf numFmtId="0" fontId="29" fillId="4" borderId="0" xfId="15" applyFont="1" applyFill="1" applyBorder="1" applyAlignment="1">
      <alignment horizontal="left" vertical="center" wrapText="1"/>
    </xf>
    <xf numFmtId="38" fontId="30" fillId="0" borderId="0" xfId="12" applyFont="1" applyFill="1" applyAlignment="1" applyProtection="1">
      <alignment horizontal="left"/>
      <protection locked="0"/>
    </xf>
    <xf numFmtId="0" fontId="29" fillId="5" borderId="30" xfId="15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58" xfId="16" applyFont="1" applyBorder="1" applyAlignment="1">
      <alignment horizontal="center"/>
    </xf>
    <xf numFmtId="0" fontId="31" fillId="0" borderId="59" xfId="16" applyFont="1" applyBorder="1" applyAlignment="1">
      <alignment horizontal="center"/>
    </xf>
    <xf numFmtId="0" fontId="31" fillId="0" borderId="60" xfId="16" applyFont="1" applyBorder="1" applyAlignment="1">
      <alignment horizontal="center"/>
    </xf>
    <xf numFmtId="0" fontId="33" fillId="0" borderId="58" xfId="0" applyFont="1" applyFill="1" applyBorder="1" applyAlignment="1">
      <alignment horizontal="center"/>
    </xf>
    <xf numFmtId="0" fontId="33" fillId="0" borderId="59" xfId="0" applyFont="1" applyFill="1" applyBorder="1" applyAlignment="1">
      <alignment horizontal="center"/>
    </xf>
    <xf numFmtId="0" fontId="33" fillId="0" borderId="6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 applyProtection="1">
      <alignment horizontal="center" vertical="center"/>
      <protection locked="0"/>
    </xf>
  </cellXfs>
  <cellStyles count="20">
    <cellStyle name="Comma" xfId="1" builtinId="3"/>
    <cellStyle name="Currency" xfId="2" builtinId="4"/>
    <cellStyle name="Currency 2" xfId="3"/>
    <cellStyle name="Currency 2 2" xfId="4"/>
    <cellStyle name="Currency 2 2 2" xfId="5"/>
    <cellStyle name="Date" xfId="6"/>
    <cellStyle name="Fixed" xfId="7"/>
    <cellStyle name="Neutral" xfId="8" builtinId="28"/>
    <cellStyle name="Normal" xfId="0" builtinId="0"/>
    <cellStyle name="Normal 2" xfId="9"/>
    <cellStyle name="Normal 2 2" xfId="10"/>
    <cellStyle name="Normal 3" xfId="11"/>
    <cellStyle name="Normal 3 2" xfId="12"/>
    <cellStyle name="Normal 4" xfId="13"/>
    <cellStyle name="Normal 4 2" xfId="14"/>
    <cellStyle name="Normal 5" xfId="15"/>
    <cellStyle name="Normal 6" xfId="16"/>
    <cellStyle name="Normal 6 2" xfId="17"/>
    <cellStyle name="Percent" xfId="18" builtinId="5"/>
    <cellStyle name="Text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wadmnweb.uwyo.edu/sbdc/pages_media/forms/business_forms/Clients/Edith%20Justesen%201-08/Cash%20Flow%20Edith%20Justes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Amortization"/>
      <sheetName val="Notes"/>
      <sheetName val="Income Statement"/>
      <sheetName val="Opening Day Balance Sheet"/>
      <sheetName val="Break-Even Analysis"/>
    </sheetNames>
    <sheetDataSet>
      <sheetData sheetId="0"/>
      <sheetData sheetId="1"/>
      <sheetData sheetId="2"/>
      <sheetData sheetId="3">
        <row r="8">
          <cell r="H8">
            <v>114800</v>
          </cell>
        </row>
        <row r="16">
          <cell r="G16">
            <v>3800</v>
          </cell>
        </row>
        <row r="18">
          <cell r="H18">
            <v>3800</v>
          </cell>
        </row>
        <row r="20">
          <cell r="H20">
            <v>111000</v>
          </cell>
        </row>
        <row r="49">
          <cell r="H49">
            <v>109431.89500283868</v>
          </cell>
        </row>
        <row r="51">
          <cell r="H51">
            <v>1568.1049971613247</v>
          </cell>
        </row>
        <row r="56">
          <cell r="H5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2"/>
  <sheetViews>
    <sheetView tabSelected="1" zoomScale="130" zoomScaleNormal="130" workbookViewId="0">
      <selection activeCell="E302" sqref="E302"/>
    </sheetView>
  </sheetViews>
  <sheetFormatPr defaultColWidth="8.85546875" defaultRowHeight="15" x14ac:dyDescent="0.25"/>
  <cols>
    <col min="1" max="1" width="3" style="82" customWidth="1"/>
    <col min="2" max="2" width="9.28515625" style="82" bestFit="1" customWidth="1"/>
    <col min="3" max="3" width="8.7109375" style="82" customWidth="1"/>
    <col min="4" max="4" width="15.28515625" style="82" bestFit="1" customWidth="1"/>
    <col min="5" max="5" width="8" style="82" bestFit="1" customWidth="1"/>
    <col min="6" max="6" width="10.140625" style="82" bestFit="1" customWidth="1"/>
    <col min="7" max="7" width="10.5703125" style="82" bestFit="1" customWidth="1"/>
    <col min="8" max="16" width="9.5703125" style="82" bestFit="1" customWidth="1"/>
    <col min="17" max="17" width="10.5703125" style="82" bestFit="1" customWidth="1"/>
    <col min="18" max="16384" width="8.85546875" style="82"/>
  </cols>
  <sheetData>
    <row r="1" spans="1:17" ht="22.5" x14ac:dyDescent="0.3">
      <c r="A1" s="279"/>
      <c r="B1" s="125"/>
      <c r="D1" s="125"/>
      <c r="E1" s="126"/>
      <c r="F1" s="125" t="s">
        <v>107</v>
      </c>
      <c r="G1" s="280"/>
      <c r="H1" s="126"/>
      <c r="I1" s="125"/>
      <c r="J1" s="126"/>
      <c r="K1" s="126"/>
      <c r="L1" s="126"/>
      <c r="M1" s="126"/>
    </row>
    <row r="3" spans="1:17" ht="18.75" x14ac:dyDescent="0.3">
      <c r="A3" s="127" t="s">
        <v>124</v>
      </c>
      <c r="B3" s="127"/>
      <c r="D3" s="127"/>
    </row>
    <row r="5" spans="1:17" x14ac:dyDescent="0.25">
      <c r="A5" s="136"/>
      <c r="B5" s="136"/>
      <c r="C5" s="136"/>
      <c r="D5" s="229" t="s">
        <v>125</v>
      </c>
      <c r="E5" s="137">
        <v>1</v>
      </c>
      <c r="F5" s="137">
        <v>2</v>
      </c>
      <c r="G5" s="137">
        <v>3</v>
      </c>
      <c r="H5" s="137">
        <v>4</v>
      </c>
      <c r="I5" s="137">
        <v>5</v>
      </c>
      <c r="J5" s="137">
        <v>6</v>
      </c>
      <c r="K5" s="137">
        <v>7</v>
      </c>
      <c r="L5" s="137">
        <v>8</v>
      </c>
      <c r="M5" s="137">
        <v>9</v>
      </c>
      <c r="N5" s="137">
        <v>10</v>
      </c>
      <c r="O5" s="137">
        <v>11</v>
      </c>
      <c r="P5" s="137">
        <v>12</v>
      </c>
      <c r="Q5" s="137" t="s">
        <v>105</v>
      </c>
    </row>
    <row r="6" spans="1:17" x14ac:dyDescent="0.25">
      <c r="A6" s="128"/>
      <c r="B6" s="128"/>
      <c r="C6" s="102"/>
      <c r="D6" s="129"/>
      <c r="E6" s="298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x14ac:dyDescent="0.25">
      <c r="D7" s="275" t="s">
        <v>147</v>
      </c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>
        <f>SUM(E7:P7)</f>
        <v>0</v>
      </c>
    </row>
    <row r="8" spans="1:17" x14ac:dyDescent="0.25">
      <c r="B8" s="102" t="s">
        <v>126</v>
      </c>
      <c r="C8" s="130"/>
      <c r="D8" s="131" t="s">
        <v>127</v>
      </c>
      <c r="E8" s="216">
        <f>E7*$C$8</f>
        <v>0</v>
      </c>
      <c r="F8" s="216">
        <f t="shared" ref="F8:P8" si="0">F7*$C$8</f>
        <v>0</v>
      </c>
      <c r="G8" s="216">
        <f t="shared" si="0"/>
        <v>0</v>
      </c>
      <c r="H8" s="216">
        <f t="shared" si="0"/>
        <v>0</v>
      </c>
      <c r="I8" s="216">
        <f t="shared" si="0"/>
        <v>0</v>
      </c>
      <c r="J8" s="216">
        <f t="shared" si="0"/>
        <v>0</v>
      </c>
      <c r="K8" s="216">
        <f t="shared" si="0"/>
        <v>0</v>
      </c>
      <c r="L8" s="216">
        <f t="shared" si="0"/>
        <v>0</v>
      </c>
      <c r="M8" s="216">
        <f t="shared" si="0"/>
        <v>0</v>
      </c>
      <c r="N8" s="216">
        <f t="shared" si="0"/>
        <v>0</v>
      </c>
      <c r="O8" s="216">
        <f t="shared" si="0"/>
        <v>0</v>
      </c>
      <c r="P8" s="216">
        <f t="shared" si="0"/>
        <v>0</v>
      </c>
      <c r="Q8" s="216">
        <f>SUM(E8:P8)</f>
        <v>0</v>
      </c>
    </row>
    <row r="9" spans="1:17" x14ac:dyDescent="0.25">
      <c r="B9" s="276" t="s">
        <v>142</v>
      </c>
      <c r="C9" s="130"/>
      <c r="D9" s="131" t="s">
        <v>129</v>
      </c>
      <c r="E9" s="216">
        <f>$C$9*E7</f>
        <v>0</v>
      </c>
      <c r="F9" s="216">
        <f t="shared" ref="F9:P9" si="1">$C$9*F7</f>
        <v>0</v>
      </c>
      <c r="G9" s="216">
        <f t="shared" si="1"/>
        <v>0</v>
      </c>
      <c r="H9" s="216">
        <f t="shared" si="1"/>
        <v>0</v>
      </c>
      <c r="I9" s="216">
        <f t="shared" si="1"/>
        <v>0</v>
      </c>
      <c r="J9" s="216">
        <f t="shared" si="1"/>
        <v>0</v>
      </c>
      <c r="K9" s="216">
        <f t="shared" si="1"/>
        <v>0</v>
      </c>
      <c r="L9" s="216">
        <f t="shared" si="1"/>
        <v>0</v>
      </c>
      <c r="M9" s="216">
        <f t="shared" si="1"/>
        <v>0</v>
      </c>
      <c r="N9" s="216">
        <f t="shared" si="1"/>
        <v>0</v>
      </c>
      <c r="O9" s="216">
        <f t="shared" si="1"/>
        <v>0</v>
      </c>
      <c r="P9" s="216">
        <f t="shared" si="1"/>
        <v>0</v>
      </c>
      <c r="Q9" s="217">
        <f>SUM(E9:P9)</f>
        <v>0</v>
      </c>
    </row>
    <row r="10" spans="1:17" x14ac:dyDescent="0.25">
      <c r="A10" s="86"/>
      <c r="B10" s="87"/>
      <c r="C10" s="87"/>
      <c r="D10" s="215" t="s">
        <v>143</v>
      </c>
      <c r="E10" s="216">
        <f>E8-E9</f>
        <v>0</v>
      </c>
      <c r="F10" s="216">
        <f t="shared" ref="F10:P10" si="2">F8-F9</f>
        <v>0</v>
      </c>
      <c r="G10" s="216">
        <f t="shared" si="2"/>
        <v>0</v>
      </c>
      <c r="H10" s="216">
        <f t="shared" si="2"/>
        <v>0</v>
      </c>
      <c r="I10" s="216">
        <f t="shared" si="2"/>
        <v>0</v>
      </c>
      <c r="J10" s="216">
        <f t="shared" si="2"/>
        <v>0</v>
      </c>
      <c r="K10" s="216">
        <f t="shared" si="2"/>
        <v>0</v>
      </c>
      <c r="L10" s="216">
        <f t="shared" si="2"/>
        <v>0</v>
      </c>
      <c r="M10" s="216">
        <f t="shared" si="2"/>
        <v>0</v>
      </c>
      <c r="N10" s="216">
        <f t="shared" si="2"/>
        <v>0</v>
      </c>
      <c r="O10" s="216">
        <f t="shared" si="2"/>
        <v>0</v>
      </c>
      <c r="P10" s="216">
        <f t="shared" si="2"/>
        <v>0</v>
      </c>
      <c r="Q10" s="216">
        <f>SUM(E10:P10)</f>
        <v>0</v>
      </c>
    </row>
    <row r="11" spans="1:17" x14ac:dyDescent="0.25">
      <c r="A11" s="132"/>
      <c r="B11" s="133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5"/>
    </row>
    <row r="12" spans="1:17" x14ac:dyDescent="0.25">
      <c r="A12" s="128"/>
      <c r="B12" s="128"/>
      <c r="C12" s="102"/>
      <c r="D12" s="129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</row>
    <row r="13" spans="1:17" x14ac:dyDescent="0.25">
      <c r="D13" s="275" t="s">
        <v>147</v>
      </c>
      <c r="E13" s="293"/>
      <c r="F13" s="293"/>
      <c r="G13" s="293"/>
      <c r="H13" s="293">
        <f t="shared" ref="H13:P13" si="3">G13</f>
        <v>0</v>
      </c>
      <c r="I13" s="293">
        <f t="shared" si="3"/>
        <v>0</v>
      </c>
      <c r="J13" s="293">
        <f t="shared" si="3"/>
        <v>0</v>
      </c>
      <c r="K13" s="293">
        <f t="shared" si="3"/>
        <v>0</v>
      </c>
      <c r="L13" s="293">
        <f t="shared" si="3"/>
        <v>0</v>
      </c>
      <c r="M13" s="293">
        <f t="shared" si="3"/>
        <v>0</v>
      </c>
      <c r="N13" s="293">
        <f t="shared" si="3"/>
        <v>0</v>
      </c>
      <c r="O13" s="293">
        <f t="shared" si="3"/>
        <v>0</v>
      </c>
      <c r="P13" s="293">
        <f t="shared" si="3"/>
        <v>0</v>
      </c>
      <c r="Q13" s="293">
        <f>SUM(E13:P13)</f>
        <v>0</v>
      </c>
    </row>
    <row r="14" spans="1:17" x14ac:dyDescent="0.25">
      <c r="B14" s="102" t="s">
        <v>126</v>
      </c>
      <c r="C14" s="130"/>
      <c r="D14" s="131" t="s">
        <v>127</v>
      </c>
      <c r="E14" s="216">
        <f>E13*$C$14</f>
        <v>0</v>
      </c>
      <c r="F14" s="216">
        <f t="shared" ref="F14:P14" si="4">F13*$C$14</f>
        <v>0</v>
      </c>
      <c r="G14" s="216">
        <f t="shared" si="4"/>
        <v>0</v>
      </c>
      <c r="H14" s="216">
        <f t="shared" si="4"/>
        <v>0</v>
      </c>
      <c r="I14" s="216">
        <f t="shared" si="4"/>
        <v>0</v>
      </c>
      <c r="J14" s="216">
        <f t="shared" si="4"/>
        <v>0</v>
      </c>
      <c r="K14" s="216">
        <f t="shared" si="4"/>
        <v>0</v>
      </c>
      <c r="L14" s="216">
        <f t="shared" si="4"/>
        <v>0</v>
      </c>
      <c r="M14" s="216">
        <f t="shared" si="4"/>
        <v>0</v>
      </c>
      <c r="N14" s="216">
        <f t="shared" si="4"/>
        <v>0</v>
      </c>
      <c r="O14" s="216">
        <f t="shared" si="4"/>
        <v>0</v>
      </c>
      <c r="P14" s="216">
        <f t="shared" si="4"/>
        <v>0</v>
      </c>
      <c r="Q14" s="217">
        <f>SUM(E14:P14)</f>
        <v>0</v>
      </c>
    </row>
    <row r="15" spans="1:17" x14ac:dyDescent="0.25">
      <c r="B15" s="276" t="s">
        <v>142</v>
      </c>
      <c r="C15" s="130"/>
      <c r="D15" s="131" t="s">
        <v>129</v>
      </c>
      <c r="E15" s="216">
        <f>$C$15*E13</f>
        <v>0</v>
      </c>
      <c r="F15" s="216">
        <f t="shared" ref="F15:P15" si="5">$C$15*F13</f>
        <v>0</v>
      </c>
      <c r="G15" s="216">
        <f t="shared" si="5"/>
        <v>0</v>
      </c>
      <c r="H15" s="216">
        <f t="shared" si="5"/>
        <v>0</v>
      </c>
      <c r="I15" s="216">
        <f t="shared" si="5"/>
        <v>0</v>
      </c>
      <c r="J15" s="216">
        <f t="shared" si="5"/>
        <v>0</v>
      </c>
      <c r="K15" s="216">
        <f t="shared" si="5"/>
        <v>0</v>
      </c>
      <c r="L15" s="216">
        <f t="shared" si="5"/>
        <v>0</v>
      </c>
      <c r="M15" s="216">
        <f t="shared" si="5"/>
        <v>0</v>
      </c>
      <c r="N15" s="216">
        <f t="shared" si="5"/>
        <v>0</v>
      </c>
      <c r="O15" s="216">
        <f t="shared" si="5"/>
        <v>0</v>
      </c>
      <c r="P15" s="216">
        <f t="shared" si="5"/>
        <v>0</v>
      </c>
      <c r="Q15" s="217">
        <f>SUM(E15:P15)</f>
        <v>0</v>
      </c>
    </row>
    <row r="16" spans="1:17" x14ac:dyDescent="0.25">
      <c r="A16" s="86"/>
      <c r="B16" s="87"/>
      <c r="C16" s="87"/>
      <c r="D16" s="215" t="s">
        <v>143</v>
      </c>
      <c r="E16" s="216">
        <f>E14-E15</f>
        <v>0</v>
      </c>
      <c r="F16" s="216">
        <f t="shared" ref="F16:P16" si="6">F14-F15</f>
        <v>0</v>
      </c>
      <c r="G16" s="216">
        <f t="shared" si="6"/>
        <v>0</v>
      </c>
      <c r="H16" s="216">
        <f t="shared" si="6"/>
        <v>0</v>
      </c>
      <c r="I16" s="216">
        <f t="shared" si="6"/>
        <v>0</v>
      </c>
      <c r="J16" s="216">
        <f t="shared" si="6"/>
        <v>0</v>
      </c>
      <c r="K16" s="216">
        <f t="shared" si="6"/>
        <v>0</v>
      </c>
      <c r="L16" s="216">
        <f t="shared" si="6"/>
        <v>0</v>
      </c>
      <c r="M16" s="216">
        <f t="shared" si="6"/>
        <v>0</v>
      </c>
      <c r="N16" s="216">
        <f t="shared" si="6"/>
        <v>0</v>
      </c>
      <c r="O16" s="216">
        <f t="shared" si="6"/>
        <v>0</v>
      </c>
      <c r="P16" s="216">
        <f t="shared" si="6"/>
        <v>0</v>
      </c>
      <c r="Q16" s="216">
        <f>SUM(E16:P16)</f>
        <v>0</v>
      </c>
    </row>
    <row r="17" spans="1:17" x14ac:dyDescent="0.25">
      <c r="A17" s="132"/>
      <c r="B17" s="133"/>
      <c r="C17" s="133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/>
    </row>
    <row r="18" spans="1:17" x14ac:dyDescent="0.25">
      <c r="A18" s="128"/>
      <c r="B18" s="128"/>
      <c r="C18" s="102"/>
      <c r="D18" s="129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</row>
    <row r="19" spans="1:17" x14ac:dyDescent="0.25">
      <c r="D19" s="275" t="s">
        <v>147</v>
      </c>
      <c r="E19" s="293"/>
      <c r="F19" s="293">
        <f>E19</f>
        <v>0</v>
      </c>
      <c r="G19" s="293">
        <f t="shared" ref="G19:P19" si="7">F19</f>
        <v>0</v>
      </c>
      <c r="H19" s="293">
        <f t="shared" si="7"/>
        <v>0</v>
      </c>
      <c r="I19" s="293">
        <f t="shared" si="7"/>
        <v>0</v>
      </c>
      <c r="J19" s="293">
        <f t="shared" si="7"/>
        <v>0</v>
      </c>
      <c r="K19" s="293">
        <f t="shared" si="7"/>
        <v>0</v>
      </c>
      <c r="L19" s="293">
        <f t="shared" si="7"/>
        <v>0</v>
      </c>
      <c r="M19" s="293">
        <f t="shared" si="7"/>
        <v>0</v>
      </c>
      <c r="N19" s="293">
        <f t="shared" si="7"/>
        <v>0</v>
      </c>
      <c r="O19" s="293">
        <f t="shared" si="7"/>
        <v>0</v>
      </c>
      <c r="P19" s="293">
        <f t="shared" si="7"/>
        <v>0</v>
      </c>
      <c r="Q19" s="293">
        <f>SUM(E19:P19)</f>
        <v>0</v>
      </c>
    </row>
    <row r="20" spans="1:17" x14ac:dyDescent="0.25">
      <c r="B20" s="102" t="s">
        <v>126</v>
      </c>
      <c r="C20" s="130"/>
      <c r="D20" s="131" t="s">
        <v>127</v>
      </c>
      <c r="E20" s="216">
        <f>E19*$C$20</f>
        <v>0</v>
      </c>
      <c r="F20" s="216">
        <f t="shared" ref="F20:P20" si="8">F19*$C$20</f>
        <v>0</v>
      </c>
      <c r="G20" s="216">
        <f t="shared" si="8"/>
        <v>0</v>
      </c>
      <c r="H20" s="216">
        <f t="shared" si="8"/>
        <v>0</v>
      </c>
      <c r="I20" s="216">
        <f t="shared" si="8"/>
        <v>0</v>
      </c>
      <c r="J20" s="216">
        <f t="shared" si="8"/>
        <v>0</v>
      </c>
      <c r="K20" s="216">
        <f t="shared" si="8"/>
        <v>0</v>
      </c>
      <c r="L20" s="216">
        <f t="shared" si="8"/>
        <v>0</v>
      </c>
      <c r="M20" s="216">
        <f t="shared" si="8"/>
        <v>0</v>
      </c>
      <c r="N20" s="216">
        <f t="shared" si="8"/>
        <v>0</v>
      </c>
      <c r="O20" s="216">
        <f t="shared" si="8"/>
        <v>0</v>
      </c>
      <c r="P20" s="216">
        <f t="shared" si="8"/>
        <v>0</v>
      </c>
      <c r="Q20" s="216">
        <f>SUM(E20:P20)</f>
        <v>0</v>
      </c>
    </row>
    <row r="21" spans="1:17" x14ac:dyDescent="0.25">
      <c r="B21" s="276" t="s">
        <v>142</v>
      </c>
      <c r="C21" s="130"/>
      <c r="D21" s="131" t="s">
        <v>129</v>
      </c>
      <c r="E21" s="216">
        <f>$C$21*E19</f>
        <v>0</v>
      </c>
      <c r="F21" s="216">
        <f t="shared" ref="F21:P21" si="9">$C$21*F19</f>
        <v>0</v>
      </c>
      <c r="G21" s="216">
        <f t="shared" si="9"/>
        <v>0</v>
      </c>
      <c r="H21" s="216">
        <f t="shared" si="9"/>
        <v>0</v>
      </c>
      <c r="I21" s="216">
        <f t="shared" si="9"/>
        <v>0</v>
      </c>
      <c r="J21" s="216">
        <f t="shared" si="9"/>
        <v>0</v>
      </c>
      <c r="K21" s="216">
        <f t="shared" si="9"/>
        <v>0</v>
      </c>
      <c r="L21" s="216">
        <f t="shared" si="9"/>
        <v>0</v>
      </c>
      <c r="M21" s="216">
        <f t="shared" si="9"/>
        <v>0</v>
      </c>
      <c r="N21" s="216">
        <f t="shared" si="9"/>
        <v>0</v>
      </c>
      <c r="O21" s="216">
        <f t="shared" si="9"/>
        <v>0</v>
      </c>
      <c r="P21" s="216">
        <f t="shared" si="9"/>
        <v>0</v>
      </c>
      <c r="Q21" s="217">
        <f>SUM(E21:P21)</f>
        <v>0</v>
      </c>
    </row>
    <row r="22" spans="1:17" x14ac:dyDescent="0.25">
      <c r="A22" s="86"/>
      <c r="B22" s="87"/>
      <c r="C22" s="87"/>
      <c r="D22" s="215" t="s">
        <v>143</v>
      </c>
      <c r="E22" s="216">
        <f>E20-E21</f>
        <v>0</v>
      </c>
      <c r="F22" s="216">
        <f t="shared" ref="F22:P22" si="10">F20-F21</f>
        <v>0</v>
      </c>
      <c r="G22" s="216">
        <f t="shared" si="10"/>
        <v>0</v>
      </c>
      <c r="H22" s="216">
        <f t="shared" si="10"/>
        <v>0</v>
      </c>
      <c r="I22" s="216">
        <f t="shared" si="10"/>
        <v>0</v>
      </c>
      <c r="J22" s="216">
        <f t="shared" si="10"/>
        <v>0</v>
      </c>
      <c r="K22" s="216">
        <f t="shared" si="10"/>
        <v>0</v>
      </c>
      <c r="L22" s="216">
        <f t="shared" si="10"/>
        <v>0</v>
      </c>
      <c r="M22" s="216">
        <f t="shared" si="10"/>
        <v>0</v>
      </c>
      <c r="N22" s="216">
        <f t="shared" si="10"/>
        <v>0</v>
      </c>
      <c r="O22" s="216">
        <f t="shared" si="10"/>
        <v>0</v>
      </c>
      <c r="P22" s="216">
        <f t="shared" si="10"/>
        <v>0</v>
      </c>
      <c r="Q22" s="216">
        <f>SUM(E22:P22)</f>
        <v>0</v>
      </c>
    </row>
    <row r="23" spans="1:17" x14ac:dyDescent="0.25">
      <c r="A23" s="132"/>
      <c r="B23" s="133"/>
      <c r="C23" s="133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5"/>
    </row>
    <row r="24" spans="1:17" x14ac:dyDescent="0.25">
      <c r="A24" s="128"/>
      <c r="B24" s="128"/>
      <c r="C24" s="102"/>
      <c r="D24" s="129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</row>
    <row r="25" spans="1:17" x14ac:dyDescent="0.25">
      <c r="D25" s="275" t="s">
        <v>147</v>
      </c>
      <c r="E25" s="293"/>
      <c r="F25" s="293"/>
      <c r="G25" s="293">
        <f t="shared" ref="G25:P25" si="11">F25</f>
        <v>0</v>
      </c>
      <c r="H25" s="293">
        <f t="shared" si="11"/>
        <v>0</v>
      </c>
      <c r="I25" s="293">
        <f t="shared" si="11"/>
        <v>0</v>
      </c>
      <c r="J25" s="293">
        <f t="shared" si="11"/>
        <v>0</v>
      </c>
      <c r="K25" s="293">
        <f t="shared" si="11"/>
        <v>0</v>
      </c>
      <c r="L25" s="293">
        <f t="shared" si="11"/>
        <v>0</v>
      </c>
      <c r="M25" s="293">
        <f t="shared" si="11"/>
        <v>0</v>
      </c>
      <c r="N25" s="293">
        <f t="shared" si="11"/>
        <v>0</v>
      </c>
      <c r="O25" s="293">
        <f t="shared" si="11"/>
        <v>0</v>
      </c>
      <c r="P25" s="293">
        <f t="shared" si="11"/>
        <v>0</v>
      </c>
      <c r="Q25" s="293">
        <f>SUM(E25:P25)</f>
        <v>0</v>
      </c>
    </row>
    <row r="26" spans="1:17" x14ac:dyDescent="0.25">
      <c r="B26" s="102" t="s">
        <v>126</v>
      </c>
      <c r="C26" s="130"/>
      <c r="D26" s="131" t="s">
        <v>127</v>
      </c>
      <c r="E26" s="216">
        <f>E25*$C$26</f>
        <v>0</v>
      </c>
      <c r="F26" s="216">
        <f t="shared" ref="F26:P26" si="12">F25*$C$26</f>
        <v>0</v>
      </c>
      <c r="G26" s="216">
        <f t="shared" si="12"/>
        <v>0</v>
      </c>
      <c r="H26" s="216">
        <f t="shared" si="12"/>
        <v>0</v>
      </c>
      <c r="I26" s="216">
        <f t="shared" si="12"/>
        <v>0</v>
      </c>
      <c r="J26" s="216">
        <f t="shared" si="12"/>
        <v>0</v>
      </c>
      <c r="K26" s="216">
        <f t="shared" si="12"/>
        <v>0</v>
      </c>
      <c r="L26" s="216">
        <f t="shared" si="12"/>
        <v>0</v>
      </c>
      <c r="M26" s="216">
        <f t="shared" si="12"/>
        <v>0</v>
      </c>
      <c r="N26" s="216">
        <f t="shared" si="12"/>
        <v>0</v>
      </c>
      <c r="O26" s="216">
        <f t="shared" si="12"/>
        <v>0</v>
      </c>
      <c r="P26" s="216">
        <f t="shared" si="12"/>
        <v>0</v>
      </c>
      <c r="Q26" s="216">
        <f>SUM(E26:P26)</f>
        <v>0</v>
      </c>
    </row>
    <row r="27" spans="1:17" x14ac:dyDescent="0.25">
      <c r="B27" s="276" t="s">
        <v>142</v>
      </c>
      <c r="C27" s="130"/>
      <c r="D27" s="131" t="s">
        <v>129</v>
      </c>
      <c r="E27" s="216">
        <f>$C$27*E25</f>
        <v>0</v>
      </c>
      <c r="F27" s="216">
        <f t="shared" ref="F27:P27" si="13">$C$27*F25</f>
        <v>0</v>
      </c>
      <c r="G27" s="216">
        <f t="shared" si="13"/>
        <v>0</v>
      </c>
      <c r="H27" s="216">
        <f t="shared" si="13"/>
        <v>0</v>
      </c>
      <c r="I27" s="216">
        <f t="shared" si="13"/>
        <v>0</v>
      </c>
      <c r="J27" s="216">
        <f t="shared" si="13"/>
        <v>0</v>
      </c>
      <c r="K27" s="216">
        <f t="shared" si="13"/>
        <v>0</v>
      </c>
      <c r="L27" s="216">
        <f t="shared" si="13"/>
        <v>0</v>
      </c>
      <c r="M27" s="216">
        <f t="shared" si="13"/>
        <v>0</v>
      </c>
      <c r="N27" s="216">
        <f t="shared" si="13"/>
        <v>0</v>
      </c>
      <c r="O27" s="216">
        <f t="shared" si="13"/>
        <v>0</v>
      </c>
      <c r="P27" s="216">
        <f t="shared" si="13"/>
        <v>0</v>
      </c>
      <c r="Q27" s="217">
        <f>SUM(E27:P27)</f>
        <v>0</v>
      </c>
    </row>
    <row r="28" spans="1:17" x14ac:dyDescent="0.25">
      <c r="A28" s="86"/>
      <c r="B28" s="87"/>
      <c r="C28" s="87"/>
      <c r="D28" s="215" t="s">
        <v>143</v>
      </c>
      <c r="E28" s="216">
        <f>E26-E27</f>
        <v>0</v>
      </c>
      <c r="F28" s="216">
        <f t="shared" ref="F28:P28" si="14">F26-F27</f>
        <v>0</v>
      </c>
      <c r="G28" s="216">
        <f t="shared" si="14"/>
        <v>0</v>
      </c>
      <c r="H28" s="216">
        <f t="shared" si="14"/>
        <v>0</v>
      </c>
      <c r="I28" s="216">
        <f t="shared" si="14"/>
        <v>0</v>
      </c>
      <c r="J28" s="216">
        <f t="shared" si="14"/>
        <v>0</v>
      </c>
      <c r="K28" s="216">
        <f t="shared" si="14"/>
        <v>0</v>
      </c>
      <c r="L28" s="216">
        <f t="shared" si="14"/>
        <v>0</v>
      </c>
      <c r="M28" s="216">
        <f t="shared" si="14"/>
        <v>0</v>
      </c>
      <c r="N28" s="216">
        <f t="shared" si="14"/>
        <v>0</v>
      </c>
      <c r="O28" s="216">
        <f t="shared" si="14"/>
        <v>0</v>
      </c>
      <c r="P28" s="216">
        <f t="shared" si="14"/>
        <v>0</v>
      </c>
      <c r="Q28" s="216">
        <f>SUM(E28:P28)</f>
        <v>0</v>
      </c>
    </row>
    <row r="29" spans="1:17" x14ac:dyDescent="0.25">
      <c r="A29" s="219"/>
      <c r="B29" s="220"/>
      <c r="C29" s="220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5"/>
    </row>
    <row r="30" spans="1:17" x14ac:dyDescent="0.25">
      <c r="A30" s="128"/>
      <c r="B30" s="128"/>
      <c r="C30" s="102"/>
      <c r="D30" s="129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</row>
    <row r="31" spans="1:17" x14ac:dyDescent="0.25">
      <c r="D31" s="275" t="s">
        <v>147</v>
      </c>
      <c r="E31" s="292"/>
      <c r="F31" s="292">
        <f>E31</f>
        <v>0</v>
      </c>
      <c r="G31" s="292">
        <f t="shared" ref="G31:P31" si="15">F31</f>
        <v>0</v>
      </c>
      <c r="H31" s="292">
        <f t="shared" si="15"/>
        <v>0</v>
      </c>
      <c r="I31" s="292">
        <f t="shared" si="15"/>
        <v>0</v>
      </c>
      <c r="J31" s="292">
        <f t="shared" si="15"/>
        <v>0</v>
      </c>
      <c r="K31" s="292">
        <f t="shared" si="15"/>
        <v>0</v>
      </c>
      <c r="L31" s="292">
        <f t="shared" si="15"/>
        <v>0</v>
      </c>
      <c r="M31" s="292">
        <f t="shared" si="15"/>
        <v>0</v>
      </c>
      <c r="N31" s="292">
        <f t="shared" si="15"/>
        <v>0</v>
      </c>
      <c r="O31" s="292">
        <f t="shared" si="15"/>
        <v>0</v>
      </c>
      <c r="P31" s="292">
        <f t="shared" si="15"/>
        <v>0</v>
      </c>
      <c r="Q31" s="102">
        <f>SUM(E31:P31)</f>
        <v>0</v>
      </c>
    </row>
    <row r="32" spans="1:17" x14ac:dyDescent="0.25">
      <c r="B32" s="102" t="s">
        <v>126</v>
      </c>
      <c r="C32" s="130"/>
      <c r="D32" s="131" t="s">
        <v>127</v>
      </c>
      <c r="E32" s="216">
        <f>E31*$C$32</f>
        <v>0</v>
      </c>
      <c r="F32" s="216">
        <f t="shared" ref="F32:P32" si="16">F31*$C$32</f>
        <v>0</v>
      </c>
      <c r="G32" s="216">
        <f t="shared" si="16"/>
        <v>0</v>
      </c>
      <c r="H32" s="216">
        <f t="shared" si="16"/>
        <v>0</v>
      </c>
      <c r="I32" s="216">
        <f t="shared" si="16"/>
        <v>0</v>
      </c>
      <c r="J32" s="216">
        <f t="shared" si="16"/>
        <v>0</v>
      </c>
      <c r="K32" s="216">
        <f t="shared" si="16"/>
        <v>0</v>
      </c>
      <c r="L32" s="216">
        <f t="shared" si="16"/>
        <v>0</v>
      </c>
      <c r="M32" s="216">
        <f t="shared" si="16"/>
        <v>0</v>
      </c>
      <c r="N32" s="216">
        <f t="shared" si="16"/>
        <v>0</v>
      </c>
      <c r="O32" s="216">
        <f t="shared" si="16"/>
        <v>0</v>
      </c>
      <c r="P32" s="216">
        <f t="shared" si="16"/>
        <v>0</v>
      </c>
      <c r="Q32" s="216">
        <f>SUM(E32:P32)</f>
        <v>0</v>
      </c>
    </row>
    <row r="33" spans="1:17" x14ac:dyDescent="0.25">
      <c r="B33" s="276" t="s">
        <v>142</v>
      </c>
      <c r="C33" s="130"/>
      <c r="D33" s="131" t="s">
        <v>129</v>
      </c>
      <c r="E33" s="216">
        <f>$C$33*E31</f>
        <v>0</v>
      </c>
      <c r="F33" s="216">
        <f t="shared" ref="F33:P33" si="17">$C$33*F31</f>
        <v>0</v>
      </c>
      <c r="G33" s="216">
        <f t="shared" si="17"/>
        <v>0</v>
      </c>
      <c r="H33" s="216">
        <f t="shared" si="17"/>
        <v>0</v>
      </c>
      <c r="I33" s="216">
        <f t="shared" si="17"/>
        <v>0</v>
      </c>
      <c r="J33" s="216">
        <f t="shared" si="17"/>
        <v>0</v>
      </c>
      <c r="K33" s="216">
        <f t="shared" si="17"/>
        <v>0</v>
      </c>
      <c r="L33" s="216">
        <f t="shared" si="17"/>
        <v>0</v>
      </c>
      <c r="M33" s="216">
        <f t="shared" si="17"/>
        <v>0</v>
      </c>
      <c r="N33" s="216">
        <f t="shared" si="17"/>
        <v>0</v>
      </c>
      <c r="O33" s="216">
        <f t="shared" si="17"/>
        <v>0</v>
      </c>
      <c r="P33" s="216">
        <f t="shared" si="17"/>
        <v>0</v>
      </c>
      <c r="Q33" s="217">
        <f>SUM(E33:P33)</f>
        <v>0</v>
      </c>
    </row>
    <row r="34" spans="1:17" x14ac:dyDescent="0.25">
      <c r="A34" s="86"/>
      <c r="B34" s="87"/>
      <c r="C34" s="87"/>
      <c r="D34" s="215" t="s">
        <v>143</v>
      </c>
      <c r="E34" s="216">
        <f>E32-E33</f>
        <v>0</v>
      </c>
      <c r="F34" s="216">
        <f t="shared" ref="F34:P34" si="18">F32-F33</f>
        <v>0</v>
      </c>
      <c r="G34" s="216">
        <f t="shared" si="18"/>
        <v>0</v>
      </c>
      <c r="H34" s="216">
        <f t="shared" si="18"/>
        <v>0</v>
      </c>
      <c r="I34" s="216">
        <f t="shared" si="18"/>
        <v>0</v>
      </c>
      <c r="J34" s="216">
        <f t="shared" si="18"/>
        <v>0</v>
      </c>
      <c r="K34" s="216">
        <f t="shared" si="18"/>
        <v>0</v>
      </c>
      <c r="L34" s="216">
        <f t="shared" si="18"/>
        <v>0</v>
      </c>
      <c r="M34" s="216">
        <f t="shared" si="18"/>
        <v>0</v>
      </c>
      <c r="N34" s="216">
        <f t="shared" si="18"/>
        <v>0</v>
      </c>
      <c r="O34" s="216">
        <f t="shared" si="18"/>
        <v>0</v>
      </c>
      <c r="P34" s="216">
        <f t="shared" si="18"/>
        <v>0</v>
      </c>
      <c r="Q34" s="216">
        <f>SUM(E34:P34)</f>
        <v>0</v>
      </c>
    </row>
    <row r="35" spans="1:17" x14ac:dyDescent="0.25">
      <c r="A35" s="219"/>
      <c r="B35" s="220"/>
      <c r="C35" s="220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5"/>
    </row>
    <row r="36" spans="1:17" x14ac:dyDescent="0.25">
      <c r="A36" s="128"/>
      <c r="B36" s="128"/>
      <c r="C36" s="102"/>
      <c r="D36" s="129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D37" s="275" t="s">
        <v>147</v>
      </c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>
        <f>SUM(E37:P37)</f>
        <v>0</v>
      </c>
    </row>
    <row r="38" spans="1:17" x14ac:dyDescent="0.25">
      <c r="B38" s="102" t="s">
        <v>126</v>
      </c>
      <c r="C38" s="130"/>
      <c r="D38" s="131" t="s">
        <v>127</v>
      </c>
      <c r="E38" s="216">
        <f>E37*C38</f>
        <v>0</v>
      </c>
      <c r="F38" s="216">
        <f>F37*C38</f>
        <v>0</v>
      </c>
      <c r="G38" s="216">
        <f>G37*C38</f>
        <v>0</v>
      </c>
      <c r="H38" s="216">
        <f>H37*C38</f>
        <v>0</v>
      </c>
      <c r="I38" s="216">
        <f>I37*C38</f>
        <v>0</v>
      </c>
      <c r="J38" s="216">
        <f>J37*C38</f>
        <v>0</v>
      </c>
      <c r="K38" s="216">
        <f>K37*C38</f>
        <v>0</v>
      </c>
      <c r="L38" s="216">
        <f>L37*C38</f>
        <v>0</v>
      </c>
      <c r="M38" s="216">
        <f>M37*C38</f>
        <v>0</v>
      </c>
      <c r="N38" s="216">
        <f>N37*C38</f>
        <v>0</v>
      </c>
      <c r="O38" s="216">
        <f>O37*C38</f>
        <v>0</v>
      </c>
      <c r="P38" s="216">
        <f>P37*C38</f>
        <v>0</v>
      </c>
      <c r="Q38" s="216">
        <f>SUM(E38:P38)</f>
        <v>0</v>
      </c>
    </row>
    <row r="39" spans="1:17" x14ac:dyDescent="0.25">
      <c r="B39" s="276" t="s">
        <v>142</v>
      </c>
      <c r="C39" s="130"/>
      <c r="D39" s="131" t="s">
        <v>129</v>
      </c>
      <c r="E39" s="216">
        <f>$C$39*E37</f>
        <v>0</v>
      </c>
      <c r="F39" s="216">
        <f t="shared" ref="F39:P39" si="19">$C$39*F37</f>
        <v>0</v>
      </c>
      <c r="G39" s="216">
        <f t="shared" si="19"/>
        <v>0</v>
      </c>
      <c r="H39" s="216">
        <f t="shared" si="19"/>
        <v>0</v>
      </c>
      <c r="I39" s="216">
        <f t="shared" si="19"/>
        <v>0</v>
      </c>
      <c r="J39" s="216">
        <f t="shared" si="19"/>
        <v>0</v>
      </c>
      <c r="K39" s="216">
        <f t="shared" si="19"/>
        <v>0</v>
      </c>
      <c r="L39" s="216">
        <f t="shared" si="19"/>
        <v>0</v>
      </c>
      <c r="M39" s="216">
        <f t="shared" si="19"/>
        <v>0</v>
      </c>
      <c r="N39" s="216">
        <f t="shared" si="19"/>
        <v>0</v>
      </c>
      <c r="O39" s="216">
        <f t="shared" si="19"/>
        <v>0</v>
      </c>
      <c r="P39" s="216">
        <f t="shared" si="19"/>
        <v>0</v>
      </c>
      <c r="Q39" s="217">
        <f>SUM(E39:P39)</f>
        <v>0</v>
      </c>
    </row>
    <row r="40" spans="1:17" x14ac:dyDescent="0.25">
      <c r="A40" s="86"/>
      <c r="B40" s="87"/>
      <c r="C40" s="87"/>
      <c r="D40" s="215" t="s">
        <v>143</v>
      </c>
      <c r="E40" s="216">
        <f>E38-E39</f>
        <v>0</v>
      </c>
      <c r="F40" s="216">
        <f t="shared" ref="F40:P40" si="20">F38-F39</f>
        <v>0</v>
      </c>
      <c r="G40" s="216">
        <f t="shared" si="20"/>
        <v>0</v>
      </c>
      <c r="H40" s="216">
        <f t="shared" si="20"/>
        <v>0</v>
      </c>
      <c r="I40" s="216">
        <f t="shared" si="20"/>
        <v>0</v>
      </c>
      <c r="J40" s="216">
        <f t="shared" si="20"/>
        <v>0</v>
      </c>
      <c r="K40" s="216">
        <f t="shared" si="20"/>
        <v>0</v>
      </c>
      <c r="L40" s="216">
        <f t="shared" si="20"/>
        <v>0</v>
      </c>
      <c r="M40" s="216">
        <f t="shared" si="20"/>
        <v>0</v>
      </c>
      <c r="N40" s="216">
        <f t="shared" si="20"/>
        <v>0</v>
      </c>
      <c r="O40" s="216">
        <f t="shared" si="20"/>
        <v>0</v>
      </c>
      <c r="P40" s="216">
        <f t="shared" si="20"/>
        <v>0</v>
      </c>
      <c r="Q40" s="216">
        <f>SUM(E40:P40)</f>
        <v>0</v>
      </c>
    </row>
    <row r="41" spans="1:17" x14ac:dyDescent="0.25">
      <c r="A41" s="219"/>
      <c r="B41" s="220"/>
      <c r="C41" s="220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5"/>
    </row>
    <row r="42" spans="1:17" x14ac:dyDescent="0.25">
      <c r="A42" s="222"/>
    </row>
    <row r="43" spans="1:17" x14ac:dyDescent="0.25">
      <c r="D43" s="275" t="s">
        <v>147</v>
      </c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>
        <f>SUM(E43:P43)</f>
        <v>0</v>
      </c>
    </row>
    <row r="44" spans="1:17" x14ac:dyDescent="0.25">
      <c r="B44" s="102" t="s">
        <v>126</v>
      </c>
      <c r="C44" s="130"/>
      <c r="D44" s="131" t="s">
        <v>127</v>
      </c>
      <c r="E44" s="216">
        <f t="shared" ref="E44:P44" si="21">E43*$C$44</f>
        <v>0</v>
      </c>
      <c r="F44" s="216">
        <f t="shared" si="21"/>
        <v>0</v>
      </c>
      <c r="G44" s="216">
        <f t="shared" si="21"/>
        <v>0</v>
      </c>
      <c r="H44" s="216">
        <f t="shared" si="21"/>
        <v>0</v>
      </c>
      <c r="I44" s="216">
        <f t="shared" si="21"/>
        <v>0</v>
      </c>
      <c r="J44" s="216">
        <f t="shared" si="21"/>
        <v>0</v>
      </c>
      <c r="K44" s="216">
        <f t="shared" si="21"/>
        <v>0</v>
      </c>
      <c r="L44" s="216">
        <f t="shared" si="21"/>
        <v>0</v>
      </c>
      <c r="M44" s="216">
        <f t="shared" si="21"/>
        <v>0</v>
      </c>
      <c r="N44" s="216">
        <f t="shared" si="21"/>
        <v>0</v>
      </c>
      <c r="O44" s="216">
        <f t="shared" si="21"/>
        <v>0</v>
      </c>
      <c r="P44" s="216">
        <f t="shared" si="21"/>
        <v>0</v>
      </c>
      <c r="Q44" s="216">
        <f>SUM(E44:P44)</f>
        <v>0</v>
      </c>
    </row>
    <row r="45" spans="1:17" x14ac:dyDescent="0.25">
      <c r="B45" s="276" t="s">
        <v>142</v>
      </c>
      <c r="C45" s="130"/>
      <c r="D45" s="131" t="s">
        <v>129</v>
      </c>
      <c r="E45" s="216">
        <f>$C$45*E43</f>
        <v>0</v>
      </c>
      <c r="F45" s="216">
        <f t="shared" ref="F45:P45" si="22">$C$45*F43</f>
        <v>0</v>
      </c>
      <c r="G45" s="216">
        <f t="shared" si="22"/>
        <v>0</v>
      </c>
      <c r="H45" s="216">
        <f t="shared" si="22"/>
        <v>0</v>
      </c>
      <c r="I45" s="216">
        <f t="shared" si="22"/>
        <v>0</v>
      </c>
      <c r="J45" s="216">
        <f t="shared" si="22"/>
        <v>0</v>
      </c>
      <c r="K45" s="216">
        <f t="shared" si="22"/>
        <v>0</v>
      </c>
      <c r="L45" s="216">
        <f t="shared" si="22"/>
        <v>0</v>
      </c>
      <c r="M45" s="216">
        <f t="shared" si="22"/>
        <v>0</v>
      </c>
      <c r="N45" s="216">
        <f t="shared" si="22"/>
        <v>0</v>
      </c>
      <c r="O45" s="216">
        <f t="shared" si="22"/>
        <v>0</v>
      </c>
      <c r="P45" s="216">
        <f t="shared" si="22"/>
        <v>0</v>
      </c>
      <c r="Q45" s="217">
        <f>SUM(E45:P45)</f>
        <v>0</v>
      </c>
    </row>
    <row r="46" spans="1:17" x14ac:dyDescent="0.25">
      <c r="A46" s="86"/>
      <c r="B46" s="87"/>
      <c r="C46" s="87"/>
      <c r="D46" s="215" t="s">
        <v>143</v>
      </c>
      <c r="E46" s="216">
        <f>E44-E45</f>
        <v>0</v>
      </c>
      <c r="F46" s="216">
        <f t="shared" ref="F46:P46" si="23">F44-F45</f>
        <v>0</v>
      </c>
      <c r="G46" s="216">
        <f t="shared" si="23"/>
        <v>0</v>
      </c>
      <c r="H46" s="216">
        <f t="shared" si="23"/>
        <v>0</v>
      </c>
      <c r="I46" s="216">
        <f t="shared" si="23"/>
        <v>0</v>
      </c>
      <c r="J46" s="216">
        <f t="shared" si="23"/>
        <v>0</v>
      </c>
      <c r="K46" s="216">
        <f t="shared" si="23"/>
        <v>0</v>
      </c>
      <c r="L46" s="216">
        <f t="shared" si="23"/>
        <v>0</v>
      </c>
      <c r="M46" s="216">
        <f t="shared" si="23"/>
        <v>0</v>
      </c>
      <c r="N46" s="216">
        <f t="shared" si="23"/>
        <v>0</v>
      </c>
      <c r="O46" s="216">
        <f t="shared" si="23"/>
        <v>0</v>
      </c>
      <c r="P46" s="216">
        <f t="shared" si="23"/>
        <v>0</v>
      </c>
      <c r="Q46" s="216">
        <f>SUM(E46:P46)</f>
        <v>0</v>
      </c>
    </row>
    <row r="47" spans="1:17" x14ac:dyDescent="0.25">
      <c r="A47" s="219"/>
      <c r="B47" s="220"/>
      <c r="C47" s="220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5"/>
    </row>
    <row r="49" spans="1:17" x14ac:dyDescent="0.25">
      <c r="D49" s="275" t="s">
        <v>147</v>
      </c>
      <c r="E49" s="293"/>
      <c r="F49" s="293">
        <f>E49</f>
        <v>0</v>
      </c>
      <c r="G49" s="293">
        <f t="shared" ref="G49" si="24">F49</f>
        <v>0</v>
      </c>
      <c r="H49" s="293">
        <f t="shared" ref="H49" si="25">G49</f>
        <v>0</v>
      </c>
      <c r="I49" s="293">
        <f t="shared" ref="I49" si="26">H49</f>
        <v>0</v>
      </c>
      <c r="J49" s="293">
        <f t="shared" ref="J49" si="27">I49</f>
        <v>0</v>
      </c>
      <c r="K49" s="293">
        <f t="shared" ref="K49" si="28">J49</f>
        <v>0</v>
      </c>
      <c r="L49" s="293">
        <f t="shared" ref="L49" si="29">K49</f>
        <v>0</v>
      </c>
      <c r="M49" s="293">
        <f t="shared" ref="M49" si="30">L49</f>
        <v>0</v>
      </c>
      <c r="N49" s="293">
        <f t="shared" ref="N49" si="31">M49</f>
        <v>0</v>
      </c>
      <c r="O49" s="293">
        <f t="shared" ref="O49" si="32">N49</f>
        <v>0</v>
      </c>
      <c r="P49" s="293">
        <f t="shared" ref="P49" si="33">O49</f>
        <v>0</v>
      </c>
      <c r="Q49" s="293">
        <f>SUM(E49:P49)</f>
        <v>0</v>
      </c>
    </row>
    <row r="50" spans="1:17" x14ac:dyDescent="0.25">
      <c r="B50" s="102" t="s">
        <v>126</v>
      </c>
      <c r="C50" s="130"/>
      <c r="D50" s="131" t="s">
        <v>127</v>
      </c>
      <c r="E50" s="216">
        <f>E49*$C$50</f>
        <v>0</v>
      </c>
      <c r="F50" s="216">
        <f t="shared" ref="F50:P50" si="34">F49*$C$50</f>
        <v>0</v>
      </c>
      <c r="G50" s="216">
        <f t="shared" si="34"/>
        <v>0</v>
      </c>
      <c r="H50" s="216">
        <f t="shared" si="34"/>
        <v>0</v>
      </c>
      <c r="I50" s="216">
        <f t="shared" si="34"/>
        <v>0</v>
      </c>
      <c r="J50" s="216">
        <f t="shared" si="34"/>
        <v>0</v>
      </c>
      <c r="K50" s="216">
        <f t="shared" si="34"/>
        <v>0</v>
      </c>
      <c r="L50" s="216">
        <f t="shared" si="34"/>
        <v>0</v>
      </c>
      <c r="M50" s="216">
        <f t="shared" si="34"/>
        <v>0</v>
      </c>
      <c r="N50" s="216">
        <f t="shared" si="34"/>
        <v>0</v>
      </c>
      <c r="O50" s="216">
        <f t="shared" si="34"/>
        <v>0</v>
      </c>
      <c r="P50" s="216">
        <f t="shared" si="34"/>
        <v>0</v>
      </c>
      <c r="Q50" s="216">
        <f>SUM(E50:P50)</f>
        <v>0</v>
      </c>
    </row>
    <row r="51" spans="1:17" x14ac:dyDescent="0.25">
      <c r="B51" s="276" t="s">
        <v>142</v>
      </c>
      <c r="C51" s="130"/>
      <c r="D51" s="131" t="s">
        <v>129</v>
      </c>
      <c r="E51" s="216">
        <f>$C$51*E49</f>
        <v>0</v>
      </c>
      <c r="F51" s="216">
        <f t="shared" ref="F51:P51" si="35">$C$51*F49</f>
        <v>0</v>
      </c>
      <c r="G51" s="216">
        <f t="shared" si="35"/>
        <v>0</v>
      </c>
      <c r="H51" s="216">
        <f t="shared" si="35"/>
        <v>0</v>
      </c>
      <c r="I51" s="216">
        <f t="shared" si="35"/>
        <v>0</v>
      </c>
      <c r="J51" s="216">
        <f t="shared" si="35"/>
        <v>0</v>
      </c>
      <c r="K51" s="216">
        <f t="shared" si="35"/>
        <v>0</v>
      </c>
      <c r="L51" s="216">
        <f t="shared" si="35"/>
        <v>0</v>
      </c>
      <c r="M51" s="216">
        <f t="shared" si="35"/>
        <v>0</v>
      </c>
      <c r="N51" s="216">
        <f t="shared" si="35"/>
        <v>0</v>
      </c>
      <c r="O51" s="216">
        <f t="shared" si="35"/>
        <v>0</v>
      </c>
      <c r="P51" s="216">
        <f t="shared" si="35"/>
        <v>0</v>
      </c>
      <c r="Q51" s="217">
        <f>SUM(E51:P51)</f>
        <v>0</v>
      </c>
    </row>
    <row r="52" spans="1:17" x14ac:dyDescent="0.25">
      <c r="A52" s="86"/>
      <c r="B52" s="87"/>
      <c r="C52" s="87"/>
      <c r="D52" s="215" t="s">
        <v>143</v>
      </c>
      <c r="E52" s="216">
        <f>E50-E51</f>
        <v>0</v>
      </c>
      <c r="F52" s="216">
        <f t="shared" ref="F52:P52" si="36">F50-F51</f>
        <v>0</v>
      </c>
      <c r="G52" s="216">
        <f t="shared" si="36"/>
        <v>0</v>
      </c>
      <c r="H52" s="216">
        <f t="shared" si="36"/>
        <v>0</v>
      </c>
      <c r="I52" s="216">
        <f t="shared" si="36"/>
        <v>0</v>
      </c>
      <c r="J52" s="216">
        <f t="shared" si="36"/>
        <v>0</v>
      </c>
      <c r="K52" s="216">
        <f t="shared" si="36"/>
        <v>0</v>
      </c>
      <c r="L52" s="216">
        <f t="shared" si="36"/>
        <v>0</v>
      </c>
      <c r="M52" s="216">
        <f t="shared" si="36"/>
        <v>0</v>
      </c>
      <c r="N52" s="216">
        <f t="shared" si="36"/>
        <v>0</v>
      </c>
      <c r="O52" s="216">
        <f t="shared" si="36"/>
        <v>0</v>
      </c>
      <c r="P52" s="216">
        <f t="shared" si="36"/>
        <v>0</v>
      </c>
      <c r="Q52" s="216">
        <f>SUM(E52:P52)</f>
        <v>0</v>
      </c>
    </row>
    <row r="53" spans="1:17" x14ac:dyDescent="0.25">
      <c r="A53" s="219"/>
      <c r="B53" s="220"/>
      <c r="C53" s="220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</row>
    <row r="55" spans="1:17" x14ac:dyDescent="0.25">
      <c r="D55" s="275" t="s">
        <v>147</v>
      </c>
      <c r="E55" s="293"/>
      <c r="F55" s="293">
        <f>E55</f>
        <v>0</v>
      </c>
      <c r="G55" s="293">
        <f t="shared" ref="G55" si="37">F55</f>
        <v>0</v>
      </c>
      <c r="H55" s="293">
        <f t="shared" ref="H55" si="38">G55</f>
        <v>0</v>
      </c>
      <c r="I55" s="293">
        <f t="shared" ref="I55" si="39">H55</f>
        <v>0</v>
      </c>
      <c r="J55" s="293">
        <f t="shared" ref="J55" si="40">I55</f>
        <v>0</v>
      </c>
      <c r="K55" s="293">
        <f t="shared" ref="K55" si="41">J55</f>
        <v>0</v>
      </c>
      <c r="L55" s="293">
        <f t="shared" ref="L55" si="42">K55</f>
        <v>0</v>
      </c>
      <c r="M55" s="293">
        <f t="shared" ref="M55" si="43">L55</f>
        <v>0</v>
      </c>
      <c r="N55" s="293">
        <f t="shared" ref="N55" si="44">M55</f>
        <v>0</v>
      </c>
      <c r="O55" s="293">
        <f t="shared" ref="O55" si="45">N55</f>
        <v>0</v>
      </c>
      <c r="P55" s="293">
        <f t="shared" ref="P55" si="46">O55</f>
        <v>0</v>
      </c>
      <c r="Q55" s="293">
        <f>SUM(E55:P55)</f>
        <v>0</v>
      </c>
    </row>
    <row r="56" spans="1:17" x14ac:dyDescent="0.25">
      <c r="B56" s="102" t="s">
        <v>126</v>
      </c>
      <c r="C56" s="130"/>
      <c r="D56" s="131" t="s">
        <v>127</v>
      </c>
      <c r="E56" s="216">
        <f>E55*$C$56</f>
        <v>0</v>
      </c>
      <c r="F56" s="216">
        <f t="shared" ref="F56:P56" si="47">F55*$C$56</f>
        <v>0</v>
      </c>
      <c r="G56" s="216">
        <f t="shared" si="47"/>
        <v>0</v>
      </c>
      <c r="H56" s="216">
        <f t="shared" si="47"/>
        <v>0</v>
      </c>
      <c r="I56" s="216">
        <f t="shared" si="47"/>
        <v>0</v>
      </c>
      <c r="J56" s="216">
        <f t="shared" si="47"/>
        <v>0</v>
      </c>
      <c r="K56" s="216">
        <f t="shared" si="47"/>
        <v>0</v>
      </c>
      <c r="L56" s="216">
        <f t="shared" si="47"/>
        <v>0</v>
      </c>
      <c r="M56" s="216">
        <f t="shared" si="47"/>
        <v>0</v>
      </c>
      <c r="N56" s="216">
        <f t="shared" si="47"/>
        <v>0</v>
      </c>
      <c r="O56" s="216">
        <f t="shared" si="47"/>
        <v>0</v>
      </c>
      <c r="P56" s="216">
        <f t="shared" si="47"/>
        <v>0</v>
      </c>
      <c r="Q56" s="216">
        <f>SUM(E56:P56)</f>
        <v>0</v>
      </c>
    </row>
    <row r="57" spans="1:17" x14ac:dyDescent="0.25">
      <c r="B57" s="276" t="s">
        <v>142</v>
      </c>
      <c r="C57" s="130"/>
      <c r="D57" s="131" t="s">
        <v>129</v>
      </c>
      <c r="E57" s="216">
        <f>$C$57*E55</f>
        <v>0</v>
      </c>
      <c r="F57" s="216">
        <f t="shared" ref="F57:P57" si="48">$C$57*F55</f>
        <v>0</v>
      </c>
      <c r="G57" s="216">
        <f t="shared" si="48"/>
        <v>0</v>
      </c>
      <c r="H57" s="216">
        <f t="shared" si="48"/>
        <v>0</v>
      </c>
      <c r="I57" s="216">
        <f t="shared" si="48"/>
        <v>0</v>
      </c>
      <c r="J57" s="216">
        <f t="shared" si="48"/>
        <v>0</v>
      </c>
      <c r="K57" s="216">
        <f t="shared" si="48"/>
        <v>0</v>
      </c>
      <c r="L57" s="216">
        <f t="shared" si="48"/>
        <v>0</v>
      </c>
      <c r="M57" s="216">
        <f t="shared" si="48"/>
        <v>0</v>
      </c>
      <c r="N57" s="216">
        <f t="shared" si="48"/>
        <v>0</v>
      </c>
      <c r="O57" s="216">
        <f t="shared" si="48"/>
        <v>0</v>
      </c>
      <c r="P57" s="216">
        <f t="shared" si="48"/>
        <v>0</v>
      </c>
      <c r="Q57" s="217">
        <f>SUM(E57:P57)</f>
        <v>0</v>
      </c>
    </row>
    <row r="58" spans="1:17" x14ac:dyDescent="0.25">
      <c r="A58" s="86"/>
      <c r="B58" s="87"/>
      <c r="C58" s="87"/>
      <c r="D58" s="215" t="s">
        <v>143</v>
      </c>
      <c r="E58" s="216">
        <f>E56-E57</f>
        <v>0</v>
      </c>
      <c r="F58" s="216">
        <f t="shared" ref="F58:P58" si="49">F56-F57</f>
        <v>0</v>
      </c>
      <c r="G58" s="216">
        <f t="shared" si="49"/>
        <v>0</v>
      </c>
      <c r="H58" s="216">
        <f t="shared" si="49"/>
        <v>0</v>
      </c>
      <c r="I58" s="216">
        <f t="shared" si="49"/>
        <v>0</v>
      </c>
      <c r="J58" s="216">
        <f t="shared" si="49"/>
        <v>0</v>
      </c>
      <c r="K58" s="216">
        <f t="shared" si="49"/>
        <v>0</v>
      </c>
      <c r="L58" s="216">
        <f t="shared" si="49"/>
        <v>0</v>
      </c>
      <c r="M58" s="216">
        <f t="shared" si="49"/>
        <v>0</v>
      </c>
      <c r="N58" s="216">
        <f t="shared" si="49"/>
        <v>0</v>
      </c>
      <c r="O58" s="216">
        <f t="shared" si="49"/>
        <v>0</v>
      </c>
      <c r="P58" s="216">
        <f t="shared" si="49"/>
        <v>0</v>
      </c>
      <c r="Q58" s="216">
        <f>SUM(E58:P58)</f>
        <v>0</v>
      </c>
    </row>
    <row r="59" spans="1:17" x14ac:dyDescent="0.25">
      <c r="A59" s="219"/>
      <c r="B59" s="220"/>
      <c r="C59" s="220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5"/>
    </row>
    <row r="61" spans="1:17" x14ac:dyDescent="0.25">
      <c r="D61" s="275" t="s">
        <v>147</v>
      </c>
      <c r="E61" s="293"/>
      <c r="F61" s="293">
        <f>E61</f>
        <v>0</v>
      </c>
      <c r="G61" s="293">
        <f t="shared" ref="G61" si="50">F61</f>
        <v>0</v>
      </c>
      <c r="H61" s="293">
        <f t="shared" ref="H61" si="51">G61</f>
        <v>0</v>
      </c>
      <c r="I61" s="293">
        <f t="shared" ref="I61" si="52">H61</f>
        <v>0</v>
      </c>
      <c r="J61" s="293">
        <f t="shared" ref="J61" si="53">I61</f>
        <v>0</v>
      </c>
      <c r="K61" s="293">
        <f t="shared" ref="K61" si="54">J61</f>
        <v>0</v>
      </c>
      <c r="L61" s="293">
        <f t="shared" ref="L61" si="55">K61</f>
        <v>0</v>
      </c>
      <c r="M61" s="293">
        <f t="shared" ref="M61" si="56">L61</f>
        <v>0</v>
      </c>
      <c r="N61" s="293">
        <f t="shared" ref="N61" si="57">M61</f>
        <v>0</v>
      </c>
      <c r="O61" s="293">
        <f t="shared" ref="O61" si="58">N61</f>
        <v>0</v>
      </c>
      <c r="P61" s="293">
        <f t="shared" ref="P61" si="59">O61</f>
        <v>0</v>
      </c>
      <c r="Q61" s="293">
        <f>SUM(E61:P61)</f>
        <v>0</v>
      </c>
    </row>
    <row r="62" spans="1:17" x14ac:dyDescent="0.25">
      <c r="B62" s="102" t="s">
        <v>126</v>
      </c>
      <c r="C62" s="130"/>
      <c r="D62" s="131" t="s">
        <v>127</v>
      </c>
      <c r="E62" s="216">
        <f>E61*$C$62</f>
        <v>0</v>
      </c>
      <c r="F62" s="216">
        <f t="shared" ref="F62:P62" si="60">F61*$C$62</f>
        <v>0</v>
      </c>
      <c r="G62" s="216">
        <f t="shared" si="60"/>
        <v>0</v>
      </c>
      <c r="H62" s="216">
        <f t="shared" si="60"/>
        <v>0</v>
      </c>
      <c r="I62" s="216">
        <f t="shared" si="60"/>
        <v>0</v>
      </c>
      <c r="J62" s="216">
        <f t="shared" si="60"/>
        <v>0</v>
      </c>
      <c r="K62" s="216">
        <f t="shared" si="60"/>
        <v>0</v>
      </c>
      <c r="L62" s="216">
        <f t="shared" si="60"/>
        <v>0</v>
      </c>
      <c r="M62" s="216">
        <f t="shared" si="60"/>
        <v>0</v>
      </c>
      <c r="N62" s="216">
        <f t="shared" si="60"/>
        <v>0</v>
      </c>
      <c r="O62" s="216">
        <f t="shared" si="60"/>
        <v>0</v>
      </c>
      <c r="P62" s="216">
        <f t="shared" si="60"/>
        <v>0</v>
      </c>
      <c r="Q62" s="216">
        <f>SUM(E62:P62)</f>
        <v>0</v>
      </c>
    </row>
    <row r="63" spans="1:17" x14ac:dyDescent="0.25">
      <c r="B63" s="276" t="s">
        <v>142</v>
      </c>
      <c r="C63" s="130"/>
      <c r="D63" s="131" t="s">
        <v>129</v>
      </c>
      <c r="E63" s="216">
        <f>$C$63*E61</f>
        <v>0</v>
      </c>
      <c r="F63" s="216">
        <f t="shared" ref="F63:P63" si="61">$C$63*F61</f>
        <v>0</v>
      </c>
      <c r="G63" s="216">
        <f t="shared" si="61"/>
        <v>0</v>
      </c>
      <c r="H63" s="216">
        <f t="shared" si="61"/>
        <v>0</v>
      </c>
      <c r="I63" s="216">
        <f t="shared" si="61"/>
        <v>0</v>
      </c>
      <c r="J63" s="216">
        <f t="shared" si="61"/>
        <v>0</v>
      </c>
      <c r="K63" s="216">
        <f t="shared" si="61"/>
        <v>0</v>
      </c>
      <c r="L63" s="216">
        <f t="shared" si="61"/>
        <v>0</v>
      </c>
      <c r="M63" s="216">
        <f t="shared" si="61"/>
        <v>0</v>
      </c>
      <c r="N63" s="216">
        <f t="shared" si="61"/>
        <v>0</v>
      </c>
      <c r="O63" s="216">
        <f t="shared" si="61"/>
        <v>0</v>
      </c>
      <c r="P63" s="216">
        <f t="shared" si="61"/>
        <v>0</v>
      </c>
      <c r="Q63" s="217">
        <f>SUM(E63:P63)</f>
        <v>0</v>
      </c>
    </row>
    <row r="64" spans="1:17" x14ac:dyDescent="0.25">
      <c r="A64" s="86"/>
      <c r="B64" s="87"/>
      <c r="C64" s="87"/>
      <c r="D64" s="215" t="s">
        <v>143</v>
      </c>
      <c r="E64" s="216">
        <f>E62-E63</f>
        <v>0</v>
      </c>
      <c r="F64" s="216">
        <f t="shared" ref="F64:P64" si="62">F62-F63</f>
        <v>0</v>
      </c>
      <c r="G64" s="216">
        <f t="shared" si="62"/>
        <v>0</v>
      </c>
      <c r="H64" s="216">
        <f t="shared" si="62"/>
        <v>0</v>
      </c>
      <c r="I64" s="216">
        <f t="shared" si="62"/>
        <v>0</v>
      </c>
      <c r="J64" s="216">
        <f t="shared" si="62"/>
        <v>0</v>
      </c>
      <c r="K64" s="216">
        <f t="shared" si="62"/>
        <v>0</v>
      </c>
      <c r="L64" s="216">
        <f t="shared" si="62"/>
        <v>0</v>
      </c>
      <c r="M64" s="216">
        <f t="shared" si="62"/>
        <v>0</v>
      </c>
      <c r="N64" s="216">
        <f t="shared" si="62"/>
        <v>0</v>
      </c>
      <c r="O64" s="216">
        <f t="shared" si="62"/>
        <v>0</v>
      </c>
      <c r="P64" s="216">
        <f t="shared" si="62"/>
        <v>0</v>
      </c>
      <c r="Q64" s="216">
        <f>SUM(E64:P64)</f>
        <v>0</v>
      </c>
    </row>
    <row r="65" spans="1:17" x14ac:dyDescent="0.25">
      <c r="A65" s="219"/>
      <c r="B65" s="220"/>
      <c r="C65" s="220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5"/>
    </row>
    <row r="67" spans="1:17" x14ac:dyDescent="0.25">
      <c r="D67" s="275" t="s">
        <v>147</v>
      </c>
      <c r="E67" s="293"/>
      <c r="F67" s="293">
        <f>E67</f>
        <v>0</v>
      </c>
      <c r="G67" s="293">
        <f t="shared" ref="G67" si="63">F67</f>
        <v>0</v>
      </c>
      <c r="H67" s="293">
        <f t="shared" ref="H67" si="64">G67</f>
        <v>0</v>
      </c>
      <c r="I67" s="293">
        <f t="shared" ref="I67" si="65">H67</f>
        <v>0</v>
      </c>
      <c r="J67" s="293">
        <f t="shared" ref="J67" si="66">I67</f>
        <v>0</v>
      </c>
      <c r="K67" s="293">
        <f t="shared" ref="K67" si="67">J67</f>
        <v>0</v>
      </c>
      <c r="L67" s="293">
        <f t="shared" ref="L67" si="68">K67</f>
        <v>0</v>
      </c>
      <c r="M67" s="293">
        <f t="shared" ref="M67" si="69">L67</f>
        <v>0</v>
      </c>
      <c r="N67" s="293">
        <f t="shared" ref="N67" si="70">M67</f>
        <v>0</v>
      </c>
      <c r="O67" s="293">
        <f t="shared" ref="O67" si="71">N67</f>
        <v>0</v>
      </c>
      <c r="P67" s="293">
        <f t="shared" ref="P67" si="72">O67</f>
        <v>0</v>
      </c>
      <c r="Q67" s="293">
        <f>SUM(E67:P67)</f>
        <v>0</v>
      </c>
    </row>
    <row r="68" spans="1:17" x14ac:dyDescent="0.25">
      <c r="B68" s="102" t="s">
        <v>126</v>
      </c>
      <c r="C68" s="130"/>
      <c r="D68" s="131" t="s">
        <v>127</v>
      </c>
      <c r="E68" s="216">
        <f>E67*$C$68</f>
        <v>0</v>
      </c>
      <c r="F68" s="216">
        <f t="shared" ref="F68:P68" si="73">F67*$C$68</f>
        <v>0</v>
      </c>
      <c r="G68" s="216">
        <f t="shared" si="73"/>
        <v>0</v>
      </c>
      <c r="H68" s="216">
        <f t="shared" si="73"/>
        <v>0</v>
      </c>
      <c r="I68" s="216">
        <f t="shared" si="73"/>
        <v>0</v>
      </c>
      <c r="J68" s="216">
        <f t="shared" si="73"/>
        <v>0</v>
      </c>
      <c r="K68" s="216">
        <f t="shared" si="73"/>
        <v>0</v>
      </c>
      <c r="L68" s="216">
        <f t="shared" si="73"/>
        <v>0</v>
      </c>
      <c r="M68" s="216">
        <f t="shared" si="73"/>
        <v>0</v>
      </c>
      <c r="N68" s="216">
        <f t="shared" si="73"/>
        <v>0</v>
      </c>
      <c r="O68" s="216">
        <f t="shared" si="73"/>
        <v>0</v>
      </c>
      <c r="P68" s="216">
        <f t="shared" si="73"/>
        <v>0</v>
      </c>
      <c r="Q68" s="216">
        <f>SUM(E68:P68)</f>
        <v>0</v>
      </c>
    </row>
    <row r="69" spans="1:17" x14ac:dyDescent="0.25">
      <c r="B69" s="276" t="s">
        <v>142</v>
      </c>
      <c r="C69" s="130"/>
      <c r="D69" s="131" t="s">
        <v>129</v>
      </c>
      <c r="E69" s="216">
        <f>$C$69*E67</f>
        <v>0</v>
      </c>
      <c r="F69" s="216">
        <f t="shared" ref="F69:P69" si="74">$C$69*F67</f>
        <v>0</v>
      </c>
      <c r="G69" s="216">
        <f t="shared" si="74"/>
        <v>0</v>
      </c>
      <c r="H69" s="216">
        <f t="shared" si="74"/>
        <v>0</v>
      </c>
      <c r="I69" s="216">
        <f t="shared" si="74"/>
        <v>0</v>
      </c>
      <c r="J69" s="216">
        <f t="shared" si="74"/>
        <v>0</v>
      </c>
      <c r="K69" s="216">
        <f t="shared" si="74"/>
        <v>0</v>
      </c>
      <c r="L69" s="216">
        <f t="shared" si="74"/>
        <v>0</v>
      </c>
      <c r="M69" s="216">
        <f t="shared" si="74"/>
        <v>0</v>
      </c>
      <c r="N69" s="216">
        <f t="shared" si="74"/>
        <v>0</v>
      </c>
      <c r="O69" s="216">
        <f t="shared" si="74"/>
        <v>0</v>
      </c>
      <c r="P69" s="216">
        <f t="shared" si="74"/>
        <v>0</v>
      </c>
      <c r="Q69" s="217">
        <f>SUM(E69:P69)</f>
        <v>0</v>
      </c>
    </row>
    <row r="70" spans="1:17" x14ac:dyDescent="0.25">
      <c r="A70" s="86"/>
      <c r="B70" s="87"/>
      <c r="C70" s="87"/>
      <c r="D70" s="215" t="s">
        <v>143</v>
      </c>
      <c r="E70" s="216">
        <f>E68-E69</f>
        <v>0</v>
      </c>
      <c r="F70" s="216">
        <f t="shared" ref="F70:P70" si="75">F68-F69</f>
        <v>0</v>
      </c>
      <c r="G70" s="216">
        <f t="shared" si="75"/>
        <v>0</v>
      </c>
      <c r="H70" s="216">
        <f t="shared" si="75"/>
        <v>0</v>
      </c>
      <c r="I70" s="216">
        <f t="shared" si="75"/>
        <v>0</v>
      </c>
      <c r="J70" s="216">
        <f t="shared" si="75"/>
        <v>0</v>
      </c>
      <c r="K70" s="216">
        <f t="shared" si="75"/>
        <v>0</v>
      </c>
      <c r="L70" s="216">
        <f t="shared" si="75"/>
        <v>0</v>
      </c>
      <c r="M70" s="216">
        <f t="shared" si="75"/>
        <v>0</v>
      </c>
      <c r="N70" s="216">
        <f t="shared" si="75"/>
        <v>0</v>
      </c>
      <c r="O70" s="216">
        <f t="shared" si="75"/>
        <v>0</v>
      </c>
      <c r="P70" s="216">
        <f t="shared" si="75"/>
        <v>0</v>
      </c>
      <c r="Q70" s="216">
        <f>SUM(E70:P70)</f>
        <v>0</v>
      </c>
    </row>
    <row r="71" spans="1:17" x14ac:dyDescent="0.25">
      <c r="A71" s="219"/>
      <c r="B71" s="220"/>
      <c r="C71" s="220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5"/>
    </row>
    <row r="73" spans="1:17" x14ac:dyDescent="0.25">
      <c r="D73" s="275" t="s">
        <v>147</v>
      </c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>
        <f>SUM(E73:P73)</f>
        <v>0</v>
      </c>
    </row>
    <row r="74" spans="1:17" x14ac:dyDescent="0.25">
      <c r="B74" s="102" t="s">
        <v>126</v>
      </c>
      <c r="C74" s="130"/>
      <c r="D74" s="131" t="s">
        <v>127</v>
      </c>
      <c r="E74" s="216">
        <f>E73*$C$74</f>
        <v>0</v>
      </c>
      <c r="F74" s="216">
        <f t="shared" ref="F74:P74" si="76">F73*$C$74</f>
        <v>0</v>
      </c>
      <c r="G74" s="216">
        <f t="shared" si="76"/>
        <v>0</v>
      </c>
      <c r="H74" s="216">
        <f t="shared" si="76"/>
        <v>0</v>
      </c>
      <c r="I74" s="216">
        <f t="shared" si="76"/>
        <v>0</v>
      </c>
      <c r="J74" s="216">
        <f t="shared" si="76"/>
        <v>0</v>
      </c>
      <c r="K74" s="216">
        <f t="shared" si="76"/>
        <v>0</v>
      </c>
      <c r="L74" s="216">
        <f t="shared" si="76"/>
        <v>0</v>
      </c>
      <c r="M74" s="216">
        <f t="shared" si="76"/>
        <v>0</v>
      </c>
      <c r="N74" s="216">
        <f t="shared" si="76"/>
        <v>0</v>
      </c>
      <c r="O74" s="216">
        <f t="shared" si="76"/>
        <v>0</v>
      </c>
      <c r="P74" s="216">
        <f t="shared" si="76"/>
        <v>0</v>
      </c>
      <c r="Q74" s="216">
        <f>SUM(E74:P74)</f>
        <v>0</v>
      </c>
    </row>
    <row r="75" spans="1:17" x14ac:dyDescent="0.25">
      <c r="B75" s="276" t="s">
        <v>142</v>
      </c>
      <c r="C75" s="130"/>
      <c r="D75" s="131" t="s">
        <v>129</v>
      </c>
      <c r="E75" s="216">
        <f>$C$75*E73</f>
        <v>0</v>
      </c>
      <c r="F75" s="216">
        <f t="shared" ref="F75:P75" si="77">$C$75*F73</f>
        <v>0</v>
      </c>
      <c r="G75" s="216">
        <f t="shared" si="77"/>
        <v>0</v>
      </c>
      <c r="H75" s="216">
        <f t="shared" si="77"/>
        <v>0</v>
      </c>
      <c r="I75" s="216">
        <f t="shared" si="77"/>
        <v>0</v>
      </c>
      <c r="J75" s="216">
        <f t="shared" si="77"/>
        <v>0</v>
      </c>
      <c r="K75" s="216">
        <f t="shared" si="77"/>
        <v>0</v>
      </c>
      <c r="L75" s="216">
        <f t="shared" si="77"/>
        <v>0</v>
      </c>
      <c r="M75" s="216">
        <f t="shared" si="77"/>
        <v>0</v>
      </c>
      <c r="N75" s="216">
        <f t="shared" si="77"/>
        <v>0</v>
      </c>
      <c r="O75" s="216">
        <f t="shared" si="77"/>
        <v>0</v>
      </c>
      <c r="P75" s="216">
        <f t="shared" si="77"/>
        <v>0</v>
      </c>
      <c r="Q75" s="217">
        <f>SUM(E75:P75)</f>
        <v>0</v>
      </c>
    </row>
    <row r="76" spans="1:17" x14ac:dyDescent="0.25">
      <c r="A76" s="86"/>
      <c r="B76" s="87"/>
      <c r="C76" s="87"/>
      <c r="D76" s="215" t="s">
        <v>143</v>
      </c>
      <c r="E76" s="216">
        <f>E74-E75</f>
        <v>0</v>
      </c>
      <c r="F76" s="216">
        <f t="shared" ref="F76:P76" si="78">F74-F75</f>
        <v>0</v>
      </c>
      <c r="G76" s="216">
        <f t="shared" si="78"/>
        <v>0</v>
      </c>
      <c r="H76" s="216">
        <f t="shared" si="78"/>
        <v>0</v>
      </c>
      <c r="I76" s="216">
        <f t="shared" si="78"/>
        <v>0</v>
      </c>
      <c r="J76" s="216">
        <f t="shared" si="78"/>
        <v>0</v>
      </c>
      <c r="K76" s="216">
        <f t="shared" si="78"/>
        <v>0</v>
      </c>
      <c r="L76" s="216">
        <f t="shared" si="78"/>
        <v>0</v>
      </c>
      <c r="M76" s="216">
        <f t="shared" si="78"/>
        <v>0</v>
      </c>
      <c r="N76" s="216">
        <f t="shared" si="78"/>
        <v>0</v>
      </c>
      <c r="O76" s="216">
        <f t="shared" si="78"/>
        <v>0</v>
      </c>
      <c r="P76" s="216">
        <f t="shared" si="78"/>
        <v>0</v>
      </c>
      <c r="Q76" s="216">
        <f>SUM(E76:P76)</f>
        <v>0</v>
      </c>
    </row>
    <row r="77" spans="1:17" x14ac:dyDescent="0.25">
      <c r="A77" s="219"/>
      <c r="B77" s="220"/>
      <c r="C77" s="220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5"/>
    </row>
    <row r="79" spans="1:17" x14ac:dyDescent="0.25">
      <c r="D79" s="275" t="s">
        <v>147</v>
      </c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>
        <f>SUM(E79:P79)</f>
        <v>0</v>
      </c>
    </row>
    <row r="80" spans="1:17" x14ac:dyDescent="0.25">
      <c r="B80" s="102" t="s">
        <v>126</v>
      </c>
      <c r="C80" s="130"/>
      <c r="D80" s="131" t="s">
        <v>127</v>
      </c>
      <c r="E80" s="216">
        <f>E79*$C$80</f>
        <v>0</v>
      </c>
      <c r="F80" s="216">
        <f t="shared" ref="F80:P80" si="79">F79*$C$80</f>
        <v>0</v>
      </c>
      <c r="G80" s="216">
        <f t="shared" si="79"/>
        <v>0</v>
      </c>
      <c r="H80" s="216">
        <f t="shared" si="79"/>
        <v>0</v>
      </c>
      <c r="I80" s="216">
        <f t="shared" si="79"/>
        <v>0</v>
      </c>
      <c r="J80" s="216">
        <f t="shared" si="79"/>
        <v>0</v>
      </c>
      <c r="K80" s="216">
        <f t="shared" si="79"/>
        <v>0</v>
      </c>
      <c r="L80" s="216">
        <f t="shared" si="79"/>
        <v>0</v>
      </c>
      <c r="M80" s="216">
        <f t="shared" si="79"/>
        <v>0</v>
      </c>
      <c r="N80" s="216">
        <f t="shared" si="79"/>
        <v>0</v>
      </c>
      <c r="O80" s="216">
        <f t="shared" si="79"/>
        <v>0</v>
      </c>
      <c r="P80" s="216">
        <f t="shared" si="79"/>
        <v>0</v>
      </c>
      <c r="Q80" s="216">
        <f>SUM(E80:P80)</f>
        <v>0</v>
      </c>
    </row>
    <row r="81" spans="1:17" x14ac:dyDescent="0.25">
      <c r="B81" s="276" t="s">
        <v>142</v>
      </c>
      <c r="C81" s="130"/>
      <c r="D81" s="131" t="s">
        <v>129</v>
      </c>
      <c r="E81" s="216">
        <f>$C$81*E79</f>
        <v>0</v>
      </c>
      <c r="F81" s="216">
        <f t="shared" ref="F81:P81" si="80">$C$81*F79</f>
        <v>0</v>
      </c>
      <c r="G81" s="216">
        <f t="shared" si="80"/>
        <v>0</v>
      </c>
      <c r="H81" s="216">
        <f t="shared" si="80"/>
        <v>0</v>
      </c>
      <c r="I81" s="216">
        <f t="shared" si="80"/>
        <v>0</v>
      </c>
      <c r="J81" s="216">
        <f t="shared" si="80"/>
        <v>0</v>
      </c>
      <c r="K81" s="216">
        <f t="shared" si="80"/>
        <v>0</v>
      </c>
      <c r="L81" s="216">
        <f t="shared" si="80"/>
        <v>0</v>
      </c>
      <c r="M81" s="216">
        <f t="shared" si="80"/>
        <v>0</v>
      </c>
      <c r="N81" s="216">
        <f t="shared" si="80"/>
        <v>0</v>
      </c>
      <c r="O81" s="216">
        <f t="shared" si="80"/>
        <v>0</v>
      </c>
      <c r="P81" s="216">
        <f t="shared" si="80"/>
        <v>0</v>
      </c>
      <c r="Q81" s="217">
        <f>SUM(E81:P81)</f>
        <v>0</v>
      </c>
    </row>
    <row r="82" spans="1:17" x14ac:dyDescent="0.25">
      <c r="A82" s="86"/>
      <c r="B82" s="87"/>
      <c r="C82" s="87"/>
      <c r="D82" s="215" t="s">
        <v>143</v>
      </c>
      <c r="E82" s="216">
        <f>E80-E81</f>
        <v>0</v>
      </c>
      <c r="F82" s="216">
        <f t="shared" ref="F82:P82" si="81">F80-F81</f>
        <v>0</v>
      </c>
      <c r="G82" s="216">
        <f t="shared" si="81"/>
        <v>0</v>
      </c>
      <c r="H82" s="216">
        <f t="shared" si="81"/>
        <v>0</v>
      </c>
      <c r="I82" s="216">
        <f t="shared" si="81"/>
        <v>0</v>
      </c>
      <c r="J82" s="216">
        <f t="shared" si="81"/>
        <v>0</v>
      </c>
      <c r="K82" s="216">
        <f t="shared" si="81"/>
        <v>0</v>
      </c>
      <c r="L82" s="216">
        <f t="shared" si="81"/>
        <v>0</v>
      </c>
      <c r="M82" s="216">
        <f t="shared" si="81"/>
        <v>0</v>
      </c>
      <c r="N82" s="216">
        <f t="shared" si="81"/>
        <v>0</v>
      </c>
      <c r="O82" s="216">
        <f t="shared" si="81"/>
        <v>0</v>
      </c>
      <c r="P82" s="216">
        <f t="shared" si="81"/>
        <v>0</v>
      </c>
      <c r="Q82" s="216">
        <f>SUM(E82:P82)</f>
        <v>0</v>
      </c>
    </row>
    <row r="83" spans="1:17" x14ac:dyDescent="0.25">
      <c r="A83" s="219"/>
      <c r="B83" s="220"/>
      <c r="C83" s="220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5"/>
    </row>
    <row r="85" spans="1:17" x14ac:dyDescent="0.25">
      <c r="D85" s="275" t="s">
        <v>147</v>
      </c>
      <c r="E85" s="293"/>
      <c r="F85" s="293">
        <f>E85</f>
        <v>0</v>
      </c>
      <c r="G85" s="293">
        <f t="shared" ref="G85" si="82">F85</f>
        <v>0</v>
      </c>
      <c r="H85" s="293">
        <f t="shared" ref="H85" si="83">G85</f>
        <v>0</v>
      </c>
      <c r="I85" s="293">
        <f t="shared" ref="I85" si="84">H85</f>
        <v>0</v>
      </c>
      <c r="J85" s="293">
        <f t="shared" ref="J85" si="85">I85</f>
        <v>0</v>
      </c>
      <c r="K85" s="293">
        <f t="shared" ref="K85" si="86">J85</f>
        <v>0</v>
      </c>
      <c r="L85" s="293">
        <f t="shared" ref="L85" si="87">K85</f>
        <v>0</v>
      </c>
      <c r="M85" s="293">
        <f t="shared" ref="M85" si="88">L85</f>
        <v>0</v>
      </c>
      <c r="N85" s="293">
        <f t="shared" ref="N85" si="89">M85</f>
        <v>0</v>
      </c>
      <c r="O85" s="293">
        <f t="shared" ref="O85" si="90">N85</f>
        <v>0</v>
      </c>
      <c r="P85" s="293">
        <f t="shared" ref="P85" si="91">O85</f>
        <v>0</v>
      </c>
      <c r="Q85" s="293">
        <f>SUM(E85:P85)</f>
        <v>0</v>
      </c>
    </row>
    <row r="86" spans="1:17" x14ac:dyDescent="0.25">
      <c r="B86" s="102" t="s">
        <v>126</v>
      </c>
      <c r="C86" s="130"/>
      <c r="D86" s="131" t="s">
        <v>127</v>
      </c>
      <c r="E86" s="216">
        <f>E85*$C$86</f>
        <v>0</v>
      </c>
      <c r="F86" s="216">
        <f t="shared" ref="F86:P86" si="92">F85*$C$86</f>
        <v>0</v>
      </c>
      <c r="G86" s="216">
        <f t="shared" si="92"/>
        <v>0</v>
      </c>
      <c r="H86" s="216">
        <f t="shared" si="92"/>
        <v>0</v>
      </c>
      <c r="I86" s="216">
        <f t="shared" si="92"/>
        <v>0</v>
      </c>
      <c r="J86" s="216">
        <f t="shared" si="92"/>
        <v>0</v>
      </c>
      <c r="K86" s="216">
        <f t="shared" si="92"/>
        <v>0</v>
      </c>
      <c r="L86" s="216">
        <f t="shared" si="92"/>
        <v>0</v>
      </c>
      <c r="M86" s="216">
        <f t="shared" si="92"/>
        <v>0</v>
      </c>
      <c r="N86" s="216">
        <f t="shared" si="92"/>
        <v>0</v>
      </c>
      <c r="O86" s="216">
        <f t="shared" si="92"/>
        <v>0</v>
      </c>
      <c r="P86" s="216">
        <f t="shared" si="92"/>
        <v>0</v>
      </c>
      <c r="Q86" s="216">
        <f>SUM(E86:P86)</f>
        <v>0</v>
      </c>
    </row>
    <row r="87" spans="1:17" x14ac:dyDescent="0.25">
      <c r="B87" s="276" t="s">
        <v>142</v>
      </c>
      <c r="C87" s="130"/>
      <c r="D87" s="131" t="s">
        <v>129</v>
      </c>
      <c r="E87" s="216">
        <f>$C$87*E85</f>
        <v>0</v>
      </c>
      <c r="F87" s="216">
        <f t="shared" ref="F87:P87" si="93">$C$87*F85</f>
        <v>0</v>
      </c>
      <c r="G87" s="216">
        <f t="shared" si="93"/>
        <v>0</v>
      </c>
      <c r="H87" s="216">
        <f t="shared" si="93"/>
        <v>0</v>
      </c>
      <c r="I87" s="216">
        <f t="shared" si="93"/>
        <v>0</v>
      </c>
      <c r="J87" s="216">
        <f t="shared" si="93"/>
        <v>0</v>
      </c>
      <c r="K87" s="216">
        <f t="shared" si="93"/>
        <v>0</v>
      </c>
      <c r="L87" s="216">
        <f t="shared" si="93"/>
        <v>0</v>
      </c>
      <c r="M87" s="216">
        <f t="shared" si="93"/>
        <v>0</v>
      </c>
      <c r="N87" s="216">
        <f t="shared" si="93"/>
        <v>0</v>
      </c>
      <c r="O87" s="216">
        <f t="shared" si="93"/>
        <v>0</v>
      </c>
      <c r="P87" s="216">
        <f t="shared" si="93"/>
        <v>0</v>
      </c>
      <c r="Q87" s="217">
        <f>SUM(E87:P87)</f>
        <v>0</v>
      </c>
    </row>
    <row r="88" spans="1:17" x14ac:dyDescent="0.25">
      <c r="A88" s="86"/>
      <c r="B88" s="87"/>
      <c r="C88" s="87"/>
      <c r="D88" s="215" t="s">
        <v>143</v>
      </c>
      <c r="E88" s="216">
        <f>E86-E87</f>
        <v>0</v>
      </c>
      <c r="F88" s="216">
        <f t="shared" ref="F88:P88" si="94">F86-F87</f>
        <v>0</v>
      </c>
      <c r="G88" s="216">
        <f t="shared" si="94"/>
        <v>0</v>
      </c>
      <c r="H88" s="216">
        <f t="shared" si="94"/>
        <v>0</v>
      </c>
      <c r="I88" s="216">
        <f t="shared" si="94"/>
        <v>0</v>
      </c>
      <c r="J88" s="216">
        <f t="shared" si="94"/>
        <v>0</v>
      </c>
      <c r="K88" s="216">
        <f t="shared" si="94"/>
        <v>0</v>
      </c>
      <c r="L88" s="216">
        <f t="shared" si="94"/>
        <v>0</v>
      </c>
      <c r="M88" s="216">
        <f t="shared" si="94"/>
        <v>0</v>
      </c>
      <c r="N88" s="216">
        <f t="shared" si="94"/>
        <v>0</v>
      </c>
      <c r="O88" s="216">
        <f t="shared" si="94"/>
        <v>0</v>
      </c>
      <c r="P88" s="216">
        <f t="shared" si="94"/>
        <v>0</v>
      </c>
      <c r="Q88" s="216">
        <f>SUM(E88:P88)</f>
        <v>0</v>
      </c>
    </row>
    <row r="89" spans="1:17" x14ac:dyDescent="0.25">
      <c r="A89" s="219"/>
      <c r="B89" s="220"/>
      <c r="C89" s="220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5"/>
    </row>
    <row r="91" spans="1:17" x14ac:dyDescent="0.25">
      <c r="D91" s="275" t="s">
        <v>147</v>
      </c>
      <c r="E91" s="293"/>
      <c r="F91" s="293">
        <f>E91</f>
        <v>0</v>
      </c>
      <c r="G91" s="293">
        <f t="shared" ref="G91" si="95">F91</f>
        <v>0</v>
      </c>
      <c r="H91" s="293">
        <f t="shared" ref="H91" si="96">G91</f>
        <v>0</v>
      </c>
      <c r="I91" s="293">
        <f t="shared" ref="I91" si="97">H91</f>
        <v>0</v>
      </c>
      <c r="J91" s="293">
        <f t="shared" ref="J91" si="98">I91</f>
        <v>0</v>
      </c>
      <c r="K91" s="293">
        <f t="shared" ref="K91" si="99">J91</f>
        <v>0</v>
      </c>
      <c r="L91" s="293">
        <f t="shared" ref="L91" si="100">K91</f>
        <v>0</v>
      </c>
      <c r="M91" s="293">
        <f t="shared" ref="M91" si="101">L91</f>
        <v>0</v>
      </c>
      <c r="N91" s="293">
        <f t="shared" ref="N91" si="102">M91</f>
        <v>0</v>
      </c>
      <c r="O91" s="293">
        <f t="shared" ref="O91" si="103">N91</f>
        <v>0</v>
      </c>
      <c r="P91" s="293">
        <f t="shared" ref="P91" si="104">O91</f>
        <v>0</v>
      </c>
      <c r="Q91" s="293">
        <f>SUM(E91:P91)</f>
        <v>0</v>
      </c>
    </row>
    <row r="92" spans="1:17" x14ac:dyDescent="0.25">
      <c r="B92" s="102" t="s">
        <v>126</v>
      </c>
      <c r="C92" s="130"/>
      <c r="D92" s="131" t="s">
        <v>127</v>
      </c>
      <c r="E92" s="216">
        <f>E91*$C$92</f>
        <v>0</v>
      </c>
      <c r="F92" s="216">
        <f t="shared" ref="F92:P92" si="105">F91*$C$92</f>
        <v>0</v>
      </c>
      <c r="G92" s="216">
        <f t="shared" si="105"/>
        <v>0</v>
      </c>
      <c r="H92" s="216">
        <f t="shared" si="105"/>
        <v>0</v>
      </c>
      <c r="I92" s="216">
        <f t="shared" si="105"/>
        <v>0</v>
      </c>
      <c r="J92" s="216">
        <f t="shared" si="105"/>
        <v>0</v>
      </c>
      <c r="K92" s="216">
        <f t="shared" si="105"/>
        <v>0</v>
      </c>
      <c r="L92" s="216">
        <f t="shared" si="105"/>
        <v>0</v>
      </c>
      <c r="M92" s="216">
        <f t="shared" si="105"/>
        <v>0</v>
      </c>
      <c r="N92" s="216">
        <f t="shared" si="105"/>
        <v>0</v>
      </c>
      <c r="O92" s="216">
        <f t="shared" si="105"/>
        <v>0</v>
      </c>
      <c r="P92" s="216">
        <f t="shared" si="105"/>
        <v>0</v>
      </c>
      <c r="Q92" s="216">
        <f>SUM(E92:P92)</f>
        <v>0</v>
      </c>
    </row>
    <row r="93" spans="1:17" x14ac:dyDescent="0.25">
      <c r="B93" s="276" t="s">
        <v>142</v>
      </c>
      <c r="C93" s="130"/>
      <c r="D93" s="131" t="s">
        <v>129</v>
      </c>
      <c r="E93" s="216">
        <f>$C$93*E91</f>
        <v>0</v>
      </c>
      <c r="F93" s="216">
        <f t="shared" ref="F93:P93" si="106">$C$93*F91</f>
        <v>0</v>
      </c>
      <c r="G93" s="216">
        <f t="shared" si="106"/>
        <v>0</v>
      </c>
      <c r="H93" s="216">
        <f t="shared" si="106"/>
        <v>0</v>
      </c>
      <c r="I93" s="216">
        <f t="shared" si="106"/>
        <v>0</v>
      </c>
      <c r="J93" s="216">
        <f t="shared" si="106"/>
        <v>0</v>
      </c>
      <c r="K93" s="216">
        <f t="shared" si="106"/>
        <v>0</v>
      </c>
      <c r="L93" s="216">
        <f t="shared" si="106"/>
        <v>0</v>
      </c>
      <c r="M93" s="216">
        <f t="shared" si="106"/>
        <v>0</v>
      </c>
      <c r="N93" s="216">
        <f t="shared" si="106"/>
        <v>0</v>
      </c>
      <c r="O93" s="216">
        <f t="shared" si="106"/>
        <v>0</v>
      </c>
      <c r="P93" s="216">
        <f t="shared" si="106"/>
        <v>0</v>
      </c>
      <c r="Q93" s="217">
        <f>SUM(E93:P93)</f>
        <v>0</v>
      </c>
    </row>
    <row r="94" spans="1:17" x14ac:dyDescent="0.25">
      <c r="A94" s="86"/>
      <c r="B94" s="87"/>
      <c r="C94" s="87"/>
      <c r="D94" s="215" t="s">
        <v>143</v>
      </c>
      <c r="E94" s="216">
        <f>E92-E93</f>
        <v>0</v>
      </c>
      <c r="F94" s="216">
        <f t="shared" ref="F94:P94" si="107">F92-F93</f>
        <v>0</v>
      </c>
      <c r="G94" s="216">
        <f t="shared" si="107"/>
        <v>0</v>
      </c>
      <c r="H94" s="216">
        <f t="shared" si="107"/>
        <v>0</v>
      </c>
      <c r="I94" s="216">
        <f t="shared" si="107"/>
        <v>0</v>
      </c>
      <c r="J94" s="216">
        <f t="shared" si="107"/>
        <v>0</v>
      </c>
      <c r="K94" s="216">
        <f t="shared" si="107"/>
        <v>0</v>
      </c>
      <c r="L94" s="216">
        <f t="shared" si="107"/>
        <v>0</v>
      </c>
      <c r="M94" s="216">
        <f t="shared" si="107"/>
        <v>0</v>
      </c>
      <c r="N94" s="216">
        <f t="shared" si="107"/>
        <v>0</v>
      </c>
      <c r="O94" s="216">
        <f t="shared" si="107"/>
        <v>0</v>
      </c>
      <c r="P94" s="216">
        <f t="shared" si="107"/>
        <v>0</v>
      </c>
      <c r="Q94" s="216">
        <f>SUM(E94:P94)</f>
        <v>0</v>
      </c>
    </row>
    <row r="95" spans="1:17" x14ac:dyDescent="0.25">
      <c r="A95" s="219"/>
      <c r="B95" s="220"/>
      <c r="C95" s="220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5"/>
    </row>
    <row r="97" spans="1:17" x14ac:dyDescent="0.25">
      <c r="D97" s="275" t="s">
        <v>147</v>
      </c>
      <c r="E97" s="293"/>
      <c r="F97" s="293">
        <f>E97</f>
        <v>0</v>
      </c>
      <c r="G97" s="293">
        <f t="shared" ref="G97" si="108">F97</f>
        <v>0</v>
      </c>
      <c r="H97" s="293">
        <f t="shared" ref="H97" si="109">G97</f>
        <v>0</v>
      </c>
      <c r="I97" s="293">
        <f t="shared" ref="I97" si="110">H97</f>
        <v>0</v>
      </c>
      <c r="J97" s="293">
        <f t="shared" ref="J97" si="111">I97</f>
        <v>0</v>
      </c>
      <c r="K97" s="293">
        <f t="shared" ref="K97" si="112">J97</f>
        <v>0</v>
      </c>
      <c r="L97" s="293">
        <f t="shared" ref="L97" si="113">K97</f>
        <v>0</v>
      </c>
      <c r="M97" s="293">
        <f t="shared" ref="M97" si="114">L97</f>
        <v>0</v>
      </c>
      <c r="N97" s="293">
        <f t="shared" ref="N97" si="115">M97</f>
        <v>0</v>
      </c>
      <c r="O97" s="293">
        <f t="shared" ref="O97" si="116">N97</f>
        <v>0</v>
      </c>
      <c r="P97" s="293">
        <f t="shared" ref="P97" si="117">O97</f>
        <v>0</v>
      </c>
      <c r="Q97" s="293">
        <f>SUM(E97:P97)</f>
        <v>0</v>
      </c>
    </row>
    <row r="98" spans="1:17" x14ac:dyDescent="0.25">
      <c r="B98" s="102" t="s">
        <v>126</v>
      </c>
      <c r="C98" s="130"/>
      <c r="D98" s="131" t="s">
        <v>127</v>
      </c>
      <c r="E98" s="216">
        <f>E97*$C$98</f>
        <v>0</v>
      </c>
      <c r="F98" s="216">
        <f t="shared" ref="F98:P98" si="118">F97*$C$98</f>
        <v>0</v>
      </c>
      <c r="G98" s="216">
        <f t="shared" si="118"/>
        <v>0</v>
      </c>
      <c r="H98" s="216">
        <f t="shared" si="118"/>
        <v>0</v>
      </c>
      <c r="I98" s="216">
        <f t="shared" si="118"/>
        <v>0</v>
      </c>
      <c r="J98" s="216">
        <f t="shared" si="118"/>
        <v>0</v>
      </c>
      <c r="K98" s="216">
        <f t="shared" si="118"/>
        <v>0</v>
      </c>
      <c r="L98" s="216">
        <f t="shared" si="118"/>
        <v>0</v>
      </c>
      <c r="M98" s="216">
        <f t="shared" si="118"/>
        <v>0</v>
      </c>
      <c r="N98" s="216">
        <f t="shared" si="118"/>
        <v>0</v>
      </c>
      <c r="O98" s="216">
        <f t="shared" si="118"/>
        <v>0</v>
      </c>
      <c r="P98" s="216">
        <f t="shared" si="118"/>
        <v>0</v>
      </c>
      <c r="Q98" s="216">
        <f>SUM(E98:P98)</f>
        <v>0</v>
      </c>
    </row>
    <row r="99" spans="1:17" x14ac:dyDescent="0.25">
      <c r="B99" s="276" t="s">
        <v>142</v>
      </c>
      <c r="C99" s="130"/>
      <c r="D99" s="131" t="s">
        <v>129</v>
      </c>
      <c r="E99" s="216">
        <f>$C$99*E97</f>
        <v>0</v>
      </c>
      <c r="F99" s="216">
        <f t="shared" ref="F99:P99" si="119">$C$99*F97</f>
        <v>0</v>
      </c>
      <c r="G99" s="216">
        <f t="shared" si="119"/>
        <v>0</v>
      </c>
      <c r="H99" s="216">
        <f t="shared" si="119"/>
        <v>0</v>
      </c>
      <c r="I99" s="216">
        <f t="shared" si="119"/>
        <v>0</v>
      </c>
      <c r="J99" s="216">
        <f t="shared" si="119"/>
        <v>0</v>
      </c>
      <c r="K99" s="216">
        <f t="shared" si="119"/>
        <v>0</v>
      </c>
      <c r="L99" s="216">
        <f t="shared" si="119"/>
        <v>0</v>
      </c>
      <c r="M99" s="216">
        <f t="shared" si="119"/>
        <v>0</v>
      </c>
      <c r="N99" s="216">
        <f t="shared" si="119"/>
        <v>0</v>
      </c>
      <c r="O99" s="216">
        <f t="shared" si="119"/>
        <v>0</v>
      </c>
      <c r="P99" s="216">
        <f t="shared" si="119"/>
        <v>0</v>
      </c>
      <c r="Q99" s="217">
        <f>SUM(E99:P99)</f>
        <v>0</v>
      </c>
    </row>
    <row r="100" spans="1:17" x14ac:dyDescent="0.25">
      <c r="A100" s="86"/>
      <c r="B100" s="87"/>
      <c r="C100" s="87"/>
      <c r="D100" s="215" t="s">
        <v>143</v>
      </c>
      <c r="E100" s="216">
        <f>E98-E99</f>
        <v>0</v>
      </c>
      <c r="F100" s="216">
        <f t="shared" ref="F100:P100" si="120">F98-F99</f>
        <v>0</v>
      </c>
      <c r="G100" s="216">
        <f t="shared" si="120"/>
        <v>0</v>
      </c>
      <c r="H100" s="216">
        <f t="shared" si="120"/>
        <v>0</v>
      </c>
      <c r="I100" s="216">
        <f t="shared" si="120"/>
        <v>0</v>
      </c>
      <c r="J100" s="216">
        <f t="shared" si="120"/>
        <v>0</v>
      </c>
      <c r="K100" s="216">
        <f t="shared" si="120"/>
        <v>0</v>
      </c>
      <c r="L100" s="216">
        <f t="shared" si="120"/>
        <v>0</v>
      </c>
      <c r="M100" s="216">
        <f t="shared" si="120"/>
        <v>0</v>
      </c>
      <c r="N100" s="216">
        <f t="shared" si="120"/>
        <v>0</v>
      </c>
      <c r="O100" s="216">
        <f t="shared" si="120"/>
        <v>0</v>
      </c>
      <c r="P100" s="216">
        <f t="shared" si="120"/>
        <v>0</v>
      </c>
      <c r="Q100" s="216">
        <f>SUM(E100:P100)</f>
        <v>0</v>
      </c>
    </row>
    <row r="101" spans="1:17" x14ac:dyDescent="0.25">
      <c r="A101" s="219"/>
      <c r="B101" s="220"/>
      <c r="C101" s="220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5"/>
    </row>
    <row r="103" spans="1:17" x14ac:dyDescent="0.25">
      <c r="D103" s="275" t="s">
        <v>147</v>
      </c>
      <c r="E103" s="293"/>
      <c r="F103" s="293">
        <f>E103</f>
        <v>0</v>
      </c>
      <c r="G103" s="293">
        <f t="shared" ref="G103" si="121">F103</f>
        <v>0</v>
      </c>
      <c r="H103" s="293">
        <f t="shared" ref="H103" si="122">G103</f>
        <v>0</v>
      </c>
      <c r="I103" s="293">
        <f t="shared" ref="I103" si="123">H103</f>
        <v>0</v>
      </c>
      <c r="J103" s="293">
        <f t="shared" ref="J103" si="124">I103</f>
        <v>0</v>
      </c>
      <c r="K103" s="293">
        <f t="shared" ref="K103" si="125">J103</f>
        <v>0</v>
      </c>
      <c r="L103" s="293">
        <f t="shared" ref="L103" si="126">K103</f>
        <v>0</v>
      </c>
      <c r="M103" s="293">
        <f t="shared" ref="M103" si="127">L103</f>
        <v>0</v>
      </c>
      <c r="N103" s="293">
        <f t="shared" ref="N103" si="128">M103</f>
        <v>0</v>
      </c>
      <c r="O103" s="293">
        <f t="shared" ref="O103" si="129">N103</f>
        <v>0</v>
      </c>
      <c r="P103" s="293">
        <f t="shared" ref="P103" si="130">O103</f>
        <v>0</v>
      </c>
      <c r="Q103" s="293">
        <f>SUM(E103:P103)</f>
        <v>0</v>
      </c>
    </row>
    <row r="104" spans="1:17" x14ac:dyDescent="0.25">
      <c r="B104" s="102" t="s">
        <v>126</v>
      </c>
      <c r="C104" s="130"/>
      <c r="D104" s="131" t="s">
        <v>127</v>
      </c>
      <c r="E104" s="216">
        <f>E103*$C$104</f>
        <v>0</v>
      </c>
      <c r="F104" s="216">
        <f t="shared" ref="F104:P104" si="131">F103*$C$104</f>
        <v>0</v>
      </c>
      <c r="G104" s="216">
        <f t="shared" si="131"/>
        <v>0</v>
      </c>
      <c r="H104" s="216">
        <f t="shared" si="131"/>
        <v>0</v>
      </c>
      <c r="I104" s="216">
        <f t="shared" si="131"/>
        <v>0</v>
      </c>
      <c r="J104" s="216">
        <f t="shared" si="131"/>
        <v>0</v>
      </c>
      <c r="K104" s="216">
        <f t="shared" si="131"/>
        <v>0</v>
      </c>
      <c r="L104" s="216">
        <f t="shared" si="131"/>
        <v>0</v>
      </c>
      <c r="M104" s="216">
        <f t="shared" si="131"/>
        <v>0</v>
      </c>
      <c r="N104" s="216">
        <f t="shared" si="131"/>
        <v>0</v>
      </c>
      <c r="O104" s="216">
        <f t="shared" si="131"/>
        <v>0</v>
      </c>
      <c r="P104" s="216">
        <f t="shared" si="131"/>
        <v>0</v>
      </c>
      <c r="Q104" s="216">
        <f>SUM(E104:P104)</f>
        <v>0</v>
      </c>
    </row>
    <row r="105" spans="1:17" x14ac:dyDescent="0.25">
      <c r="B105" s="276" t="s">
        <v>142</v>
      </c>
      <c r="C105" s="130"/>
      <c r="D105" s="131" t="s">
        <v>129</v>
      </c>
      <c r="E105" s="216">
        <f>$C$105*E103</f>
        <v>0</v>
      </c>
      <c r="F105" s="216">
        <f t="shared" ref="F105:P105" si="132">$C$105*F103</f>
        <v>0</v>
      </c>
      <c r="G105" s="216">
        <f t="shared" si="132"/>
        <v>0</v>
      </c>
      <c r="H105" s="216">
        <f t="shared" si="132"/>
        <v>0</v>
      </c>
      <c r="I105" s="216">
        <f t="shared" si="132"/>
        <v>0</v>
      </c>
      <c r="J105" s="216">
        <f t="shared" si="132"/>
        <v>0</v>
      </c>
      <c r="K105" s="216">
        <f t="shared" si="132"/>
        <v>0</v>
      </c>
      <c r="L105" s="216">
        <f t="shared" si="132"/>
        <v>0</v>
      </c>
      <c r="M105" s="216">
        <f t="shared" si="132"/>
        <v>0</v>
      </c>
      <c r="N105" s="216">
        <f t="shared" si="132"/>
        <v>0</v>
      </c>
      <c r="O105" s="216">
        <f t="shared" si="132"/>
        <v>0</v>
      </c>
      <c r="P105" s="216">
        <f t="shared" si="132"/>
        <v>0</v>
      </c>
      <c r="Q105" s="217">
        <f>SUM(E105:P105)</f>
        <v>0</v>
      </c>
    </row>
    <row r="106" spans="1:17" x14ac:dyDescent="0.25">
      <c r="A106" s="86"/>
      <c r="B106" s="87"/>
      <c r="C106" s="87"/>
      <c r="D106" s="215" t="s">
        <v>143</v>
      </c>
      <c r="E106" s="216">
        <f>E104-E105</f>
        <v>0</v>
      </c>
      <c r="F106" s="216">
        <f t="shared" ref="F106:P106" si="133">F104-F105</f>
        <v>0</v>
      </c>
      <c r="G106" s="216">
        <f t="shared" si="133"/>
        <v>0</v>
      </c>
      <c r="H106" s="216">
        <f t="shared" si="133"/>
        <v>0</v>
      </c>
      <c r="I106" s="216">
        <f t="shared" si="133"/>
        <v>0</v>
      </c>
      <c r="J106" s="216">
        <f t="shared" si="133"/>
        <v>0</v>
      </c>
      <c r="K106" s="216">
        <f t="shared" si="133"/>
        <v>0</v>
      </c>
      <c r="L106" s="216">
        <f t="shared" si="133"/>
        <v>0</v>
      </c>
      <c r="M106" s="216">
        <f t="shared" si="133"/>
        <v>0</v>
      </c>
      <c r="N106" s="216">
        <f t="shared" si="133"/>
        <v>0</v>
      </c>
      <c r="O106" s="216">
        <f t="shared" si="133"/>
        <v>0</v>
      </c>
      <c r="P106" s="216">
        <f t="shared" si="133"/>
        <v>0</v>
      </c>
      <c r="Q106" s="216">
        <f>SUM(E106:P106)</f>
        <v>0</v>
      </c>
    </row>
    <row r="107" spans="1:17" x14ac:dyDescent="0.25">
      <c r="A107" s="219"/>
      <c r="B107" s="220"/>
      <c r="C107" s="220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5"/>
    </row>
    <row r="109" spans="1:17" x14ac:dyDescent="0.25">
      <c r="D109" s="275" t="s">
        <v>147</v>
      </c>
      <c r="E109" s="293"/>
      <c r="F109" s="293">
        <f>E109</f>
        <v>0</v>
      </c>
      <c r="G109" s="293">
        <f t="shared" ref="G109" si="134">F109</f>
        <v>0</v>
      </c>
      <c r="H109" s="293">
        <f t="shared" ref="H109" si="135">G109</f>
        <v>0</v>
      </c>
      <c r="I109" s="293">
        <f t="shared" ref="I109" si="136">H109</f>
        <v>0</v>
      </c>
      <c r="J109" s="293">
        <f t="shared" ref="J109" si="137">I109</f>
        <v>0</v>
      </c>
      <c r="K109" s="293">
        <f t="shared" ref="K109" si="138">J109</f>
        <v>0</v>
      </c>
      <c r="L109" s="293">
        <f t="shared" ref="L109" si="139">K109</f>
        <v>0</v>
      </c>
      <c r="M109" s="293">
        <f t="shared" ref="M109" si="140">L109</f>
        <v>0</v>
      </c>
      <c r="N109" s="293">
        <f t="shared" ref="N109" si="141">M109</f>
        <v>0</v>
      </c>
      <c r="O109" s="293">
        <f t="shared" ref="O109" si="142">N109</f>
        <v>0</v>
      </c>
      <c r="P109" s="293">
        <f t="shared" ref="P109" si="143">O109</f>
        <v>0</v>
      </c>
      <c r="Q109" s="293">
        <f>SUM(E109:P109)</f>
        <v>0</v>
      </c>
    </row>
    <row r="110" spans="1:17" x14ac:dyDescent="0.25">
      <c r="B110" s="102" t="s">
        <v>126</v>
      </c>
      <c r="C110" s="130"/>
      <c r="D110" s="131" t="s">
        <v>127</v>
      </c>
      <c r="E110" s="216">
        <f>E109*$C$110</f>
        <v>0</v>
      </c>
      <c r="F110" s="216">
        <f t="shared" ref="F110:P110" si="144">F109*$C$110</f>
        <v>0</v>
      </c>
      <c r="G110" s="216">
        <f t="shared" si="144"/>
        <v>0</v>
      </c>
      <c r="H110" s="216">
        <f t="shared" si="144"/>
        <v>0</v>
      </c>
      <c r="I110" s="216">
        <f t="shared" si="144"/>
        <v>0</v>
      </c>
      <c r="J110" s="216">
        <f t="shared" si="144"/>
        <v>0</v>
      </c>
      <c r="K110" s="216">
        <f t="shared" si="144"/>
        <v>0</v>
      </c>
      <c r="L110" s="216">
        <f t="shared" si="144"/>
        <v>0</v>
      </c>
      <c r="M110" s="216">
        <f t="shared" si="144"/>
        <v>0</v>
      </c>
      <c r="N110" s="216">
        <f t="shared" si="144"/>
        <v>0</v>
      </c>
      <c r="O110" s="216">
        <f t="shared" si="144"/>
        <v>0</v>
      </c>
      <c r="P110" s="216">
        <f t="shared" si="144"/>
        <v>0</v>
      </c>
      <c r="Q110" s="216">
        <f>SUM(E110:P110)</f>
        <v>0</v>
      </c>
    </row>
    <row r="111" spans="1:17" x14ac:dyDescent="0.25">
      <c r="B111" s="276" t="s">
        <v>142</v>
      </c>
      <c r="C111" s="130"/>
      <c r="D111" s="131" t="s">
        <v>129</v>
      </c>
      <c r="E111" s="216">
        <f>$C$111*E109</f>
        <v>0</v>
      </c>
      <c r="F111" s="216">
        <f t="shared" ref="F111:P111" si="145">$C$111*F109</f>
        <v>0</v>
      </c>
      <c r="G111" s="216">
        <f t="shared" si="145"/>
        <v>0</v>
      </c>
      <c r="H111" s="216">
        <f t="shared" si="145"/>
        <v>0</v>
      </c>
      <c r="I111" s="216">
        <f t="shared" si="145"/>
        <v>0</v>
      </c>
      <c r="J111" s="216">
        <f t="shared" si="145"/>
        <v>0</v>
      </c>
      <c r="K111" s="216">
        <f t="shared" si="145"/>
        <v>0</v>
      </c>
      <c r="L111" s="216">
        <f t="shared" si="145"/>
        <v>0</v>
      </c>
      <c r="M111" s="216">
        <f t="shared" si="145"/>
        <v>0</v>
      </c>
      <c r="N111" s="216">
        <f t="shared" si="145"/>
        <v>0</v>
      </c>
      <c r="O111" s="216">
        <f t="shared" si="145"/>
        <v>0</v>
      </c>
      <c r="P111" s="216">
        <f t="shared" si="145"/>
        <v>0</v>
      </c>
      <c r="Q111" s="217">
        <f>SUM(E111:P111)</f>
        <v>0</v>
      </c>
    </row>
    <row r="112" spans="1:17" x14ac:dyDescent="0.25">
      <c r="A112" s="86"/>
      <c r="B112" s="87"/>
      <c r="C112" s="87"/>
      <c r="D112" s="215" t="s">
        <v>143</v>
      </c>
      <c r="E112" s="216">
        <f>E110-E111</f>
        <v>0</v>
      </c>
      <c r="F112" s="216">
        <f t="shared" ref="F112:P112" si="146">F110-F111</f>
        <v>0</v>
      </c>
      <c r="G112" s="216">
        <f t="shared" si="146"/>
        <v>0</v>
      </c>
      <c r="H112" s="216">
        <f t="shared" si="146"/>
        <v>0</v>
      </c>
      <c r="I112" s="216">
        <f t="shared" si="146"/>
        <v>0</v>
      </c>
      <c r="J112" s="216">
        <f t="shared" si="146"/>
        <v>0</v>
      </c>
      <c r="K112" s="216">
        <f t="shared" si="146"/>
        <v>0</v>
      </c>
      <c r="L112" s="216">
        <f t="shared" si="146"/>
        <v>0</v>
      </c>
      <c r="M112" s="216">
        <f t="shared" si="146"/>
        <v>0</v>
      </c>
      <c r="N112" s="216">
        <f t="shared" si="146"/>
        <v>0</v>
      </c>
      <c r="O112" s="216">
        <f t="shared" si="146"/>
        <v>0</v>
      </c>
      <c r="P112" s="216">
        <f t="shared" si="146"/>
        <v>0</v>
      </c>
      <c r="Q112" s="216">
        <f>SUM(E112:P112)</f>
        <v>0</v>
      </c>
    </row>
    <row r="113" spans="1:17" x14ac:dyDescent="0.25">
      <c r="A113" s="219"/>
      <c r="B113" s="220"/>
      <c r="C113" s="220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5"/>
    </row>
    <row r="115" spans="1:17" x14ac:dyDescent="0.25">
      <c r="D115" s="275" t="s">
        <v>147</v>
      </c>
      <c r="E115" s="293"/>
      <c r="F115" s="293">
        <f>E115</f>
        <v>0</v>
      </c>
      <c r="G115" s="293">
        <f t="shared" ref="G115" si="147">F115</f>
        <v>0</v>
      </c>
      <c r="H115" s="293">
        <f t="shared" ref="H115" si="148">G115</f>
        <v>0</v>
      </c>
      <c r="I115" s="293">
        <f t="shared" ref="I115" si="149">H115</f>
        <v>0</v>
      </c>
      <c r="J115" s="293">
        <f t="shared" ref="J115" si="150">I115</f>
        <v>0</v>
      </c>
      <c r="K115" s="293">
        <f t="shared" ref="K115" si="151">J115</f>
        <v>0</v>
      </c>
      <c r="L115" s="293">
        <f t="shared" ref="L115" si="152">K115</f>
        <v>0</v>
      </c>
      <c r="M115" s="293">
        <f t="shared" ref="M115" si="153">L115</f>
        <v>0</v>
      </c>
      <c r="N115" s="293">
        <f t="shared" ref="N115" si="154">M115</f>
        <v>0</v>
      </c>
      <c r="O115" s="293">
        <f t="shared" ref="O115" si="155">N115</f>
        <v>0</v>
      </c>
      <c r="P115" s="293">
        <f t="shared" ref="P115" si="156">O115</f>
        <v>0</v>
      </c>
      <c r="Q115" s="293">
        <f>SUM(E115:P115)</f>
        <v>0</v>
      </c>
    </row>
    <row r="116" spans="1:17" x14ac:dyDescent="0.25">
      <c r="B116" s="102" t="s">
        <v>126</v>
      </c>
      <c r="C116" s="130"/>
      <c r="D116" s="131" t="s">
        <v>127</v>
      </c>
      <c r="E116" s="216">
        <f>E115*$C$116</f>
        <v>0</v>
      </c>
      <c r="F116" s="216">
        <f t="shared" ref="F116:P116" si="157">F115*$C$116</f>
        <v>0</v>
      </c>
      <c r="G116" s="216">
        <f t="shared" si="157"/>
        <v>0</v>
      </c>
      <c r="H116" s="216">
        <f t="shared" si="157"/>
        <v>0</v>
      </c>
      <c r="I116" s="216">
        <f t="shared" si="157"/>
        <v>0</v>
      </c>
      <c r="J116" s="216">
        <f t="shared" si="157"/>
        <v>0</v>
      </c>
      <c r="K116" s="216">
        <f t="shared" si="157"/>
        <v>0</v>
      </c>
      <c r="L116" s="216">
        <f t="shared" si="157"/>
        <v>0</v>
      </c>
      <c r="M116" s="216">
        <f t="shared" si="157"/>
        <v>0</v>
      </c>
      <c r="N116" s="216">
        <f t="shared" si="157"/>
        <v>0</v>
      </c>
      <c r="O116" s="216">
        <f t="shared" si="157"/>
        <v>0</v>
      </c>
      <c r="P116" s="216">
        <f t="shared" si="157"/>
        <v>0</v>
      </c>
      <c r="Q116" s="216">
        <f>SUM(E116:P116)</f>
        <v>0</v>
      </c>
    </row>
    <row r="117" spans="1:17" x14ac:dyDescent="0.25">
      <c r="B117" s="276" t="s">
        <v>142</v>
      </c>
      <c r="C117" s="130"/>
      <c r="D117" s="131" t="s">
        <v>129</v>
      </c>
      <c r="E117" s="216">
        <f>$C$117*E115</f>
        <v>0</v>
      </c>
      <c r="F117" s="216">
        <f t="shared" ref="F117:P117" si="158">$C$117*F115</f>
        <v>0</v>
      </c>
      <c r="G117" s="216">
        <f t="shared" si="158"/>
        <v>0</v>
      </c>
      <c r="H117" s="216">
        <f t="shared" si="158"/>
        <v>0</v>
      </c>
      <c r="I117" s="216">
        <f t="shared" si="158"/>
        <v>0</v>
      </c>
      <c r="J117" s="216">
        <f t="shared" si="158"/>
        <v>0</v>
      </c>
      <c r="K117" s="216">
        <f t="shared" si="158"/>
        <v>0</v>
      </c>
      <c r="L117" s="216">
        <f t="shared" si="158"/>
        <v>0</v>
      </c>
      <c r="M117" s="216">
        <f t="shared" si="158"/>
        <v>0</v>
      </c>
      <c r="N117" s="216">
        <f t="shared" si="158"/>
        <v>0</v>
      </c>
      <c r="O117" s="216">
        <f t="shared" si="158"/>
        <v>0</v>
      </c>
      <c r="P117" s="216">
        <f t="shared" si="158"/>
        <v>0</v>
      </c>
      <c r="Q117" s="217">
        <f>SUM(E117:P117)</f>
        <v>0</v>
      </c>
    </row>
    <row r="118" spans="1:17" x14ac:dyDescent="0.25">
      <c r="A118" s="86"/>
      <c r="B118" s="87"/>
      <c r="C118" s="87"/>
      <c r="D118" s="215" t="s">
        <v>143</v>
      </c>
      <c r="E118" s="216">
        <f>E116-E117</f>
        <v>0</v>
      </c>
      <c r="F118" s="216">
        <f t="shared" ref="F118:P118" si="159">F116-F117</f>
        <v>0</v>
      </c>
      <c r="G118" s="216">
        <f t="shared" si="159"/>
        <v>0</v>
      </c>
      <c r="H118" s="216">
        <f t="shared" si="159"/>
        <v>0</v>
      </c>
      <c r="I118" s="216">
        <f t="shared" si="159"/>
        <v>0</v>
      </c>
      <c r="J118" s="216">
        <f t="shared" si="159"/>
        <v>0</v>
      </c>
      <c r="K118" s="216">
        <f t="shared" si="159"/>
        <v>0</v>
      </c>
      <c r="L118" s="216">
        <f t="shared" si="159"/>
        <v>0</v>
      </c>
      <c r="M118" s="216">
        <f t="shared" si="159"/>
        <v>0</v>
      </c>
      <c r="N118" s="216">
        <f t="shared" si="159"/>
        <v>0</v>
      </c>
      <c r="O118" s="216">
        <f t="shared" si="159"/>
        <v>0</v>
      </c>
      <c r="P118" s="216">
        <f t="shared" si="159"/>
        <v>0</v>
      </c>
      <c r="Q118" s="216">
        <f>SUM(E118:P118)</f>
        <v>0</v>
      </c>
    </row>
    <row r="119" spans="1:17" x14ac:dyDescent="0.25">
      <c r="A119" s="219"/>
      <c r="B119" s="220"/>
      <c r="C119" s="220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5"/>
    </row>
    <row r="121" spans="1:17" x14ac:dyDescent="0.25">
      <c r="D121" s="275" t="s">
        <v>147</v>
      </c>
      <c r="E121" s="293"/>
      <c r="F121" s="293">
        <f>E121</f>
        <v>0</v>
      </c>
      <c r="G121" s="293">
        <f t="shared" ref="G121" si="160">F121</f>
        <v>0</v>
      </c>
      <c r="H121" s="293">
        <f t="shared" ref="H121" si="161">G121</f>
        <v>0</v>
      </c>
      <c r="I121" s="293">
        <f t="shared" ref="I121" si="162">H121</f>
        <v>0</v>
      </c>
      <c r="J121" s="293">
        <f t="shared" ref="J121" si="163">I121</f>
        <v>0</v>
      </c>
      <c r="K121" s="293">
        <f t="shared" ref="K121" si="164">J121</f>
        <v>0</v>
      </c>
      <c r="L121" s="293">
        <f t="shared" ref="L121" si="165">K121</f>
        <v>0</v>
      </c>
      <c r="M121" s="293">
        <f t="shared" ref="M121" si="166">L121</f>
        <v>0</v>
      </c>
      <c r="N121" s="293">
        <f t="shared" ref="N121" si="167">M121</f>
        <v>0</v>
      </c>
      <c r="O121" s="293">
        <f t="shared" ref="O121" si="168">N121</f>
        <v>0</v>
      </c>
      <c r="P121" s="293">
        <f t="shared" ref="P121" si="169">O121</f>
        <v>0</v>
      </c>
      <c r="Q121" s="293">
        <f>SUM(E121:P121)</f>
        <v>0</v>
      </c>
    </row>
    <row r="122" spans="1:17" x14ac:dyDescent="0.25">
      <c r="B122" s="102" t="s">
        <v>126</v>
      </c>
      <c r="C122" s="130"/>
      <c r="D122" s="131" t="s">
        <v>127</v>
      </c>
      <c r="E122" s="216">
        <f>E121*$C$122</f>
        <v>0</v>
      </c>
      <c r="F122" s="216">
        <f t="shared" ref="F122:P122" si="170">F121*$C$122</f>
        <v>0</v>
      </c>
      <c r="G122" s="216">
        <f t="shared" si="170"/>
        <v>0</v>
      </c>
      <c r="H122" s="216">
        <f t="shared" si="170"/>
        <v>0</v>
      </c>
      <c r="I122" s="216">
        <f t="shared" si="170"/>
        <v>0</v>
      </c>
      <c r="J122" s="216">
        <f t="shared" si="170"/>
        <v>0</v>
      </c>
      <c r="K122" s="216">
        <f t="shared" si="170"/>
        <v>0</v>
      </c>
      <c r="L122" s="216">
        <f t="shared" si="170"/>
        <v>0</v>
      </c>
      <c r="M122" s="216">
        <f t="shared" si="170"/>
        <v>0</v>
      </c>
      <c r="N122" s="216">
        <f t="shared" si="170"/>
        <v>0</v>
      </c>
      <c r="O122" s="216">
        <f t="shared" si="170"/>
        <v>0</v>
      </c>
      <c r="P122" s="216">
        <f t="shared" si="170"/>
        <v>0</v>
      </c>
      <c r="Q122" s="216">
        <f>SUM(E122:P122)</f>
        <v>0</v>
      </c>
    </row>
    <row r="123" spans="1:17" x14ac:dyDescent="0.25">
      <c r="B123" s="276" t="s">
        <v>142</v>
      </c>
      <c r="C123" s="130"/>
      <c r="D123" s="131" t="s">
        <v>129</v>
      </c>
      <c r="E123" s="216">
        <f>$C$123*E121</f>
        <v>0</v>
      </c>
      <c r="F123" s="216">
        <f t="shared" ref="F123:P123" si="171">$C$123*F121</f>
        <v>0</v>
      </c>
      <c r="G123" s="216">
        <f t="shared" si="171"/>
        <v>0</v>
      </c>
      <c r="H123" s="216">
        <f t="shared" si="171"/>
        <v>0</v>
      </c>
      <c r="I123" s="216">
        <f t="shared" si="171"/>
        <v>0</v>
      </c>
      <c r="J123" s="216">
        <f t="shared" si="171"/>
        <v>0</v>
      </c>
      <c r="K123" s="216">
        <f t="shared" si="171"/>
        <v>0</v>
      </c>
      <c r="L123" s="216">
        <f t="shared" si="171"/>
        <v>0</v>
      </c>
      <c r="M123" s="216">
        <f t="shared" si="171"/>
        <v>0</v>
      </c>
      <c r="N123" s="216">
        <f t="shared" si="171"/>
        <v>0</v>
      </c>
      <c r="O123" s="216">
        <f t="shared" si="171"/>
        <v>0</v>
      </c>
      <c r="P123" s="216">
        <f t="shared" si="171"/>
        <v>0</v>
      </c>
      <c r="Q123" s="217">
        <f>SUM(E123:P123)</f>
        <v>0</v>
      </c>
    </row>
    <row r="124" spans="1:17" x14ac:dyDescent="0.25">
      <c r="A124" s="86"/>
      <c r="B124" s="87"/>
      <c r="C124" s="87"/>
      <c r="D124" s="215" t="s">
        <v>143</v>
      </c>
      <c r="E124" s="216">
        <f>E122-E123</f>
        <v>0</v>
      </c>
      <c r="F124" s="216">
        <f t="shared" ref="F124:P124" si="172">F122-F123</f>
        <v>0</v>
      </c>
      <c r="G124" s="216">
        <f t="shared" si="172"/>
        <v>0</v>
      </c>
      <c r="H124" s="216">
        <f t="shared" si="172"/>
        <v>0</v>
      </c>
      <c r="I124" s="216">
        <f t="shared" si="172"/>
        <v>0</v>
      </c>
      <c r="J124" s="216">
        <f t="shared" si="172"/>
        <v>0</v>
      </c>
      <c r="K124" s="216">
        <f t="shared" si="172"/>
        <v>0</v>
      </c>
      <c r="L124" s="216">
        <f t="shared" si="172"/>
        <v>0</v>
      </c>
      <c r="M124" s="216">
        <f t="shared" si="172"/>
        <v>0</v>
      </c>
      <c r="N124" s="216">
        <f t="shared" si="172"/>
        <v>0</v>
      </c>
      <c r="O124" s="216">
        <f t="shared" si="172"/>
        <v>0</v>
      </c>
      <c r="P124" s="216">
        <f t="shared" si="172"/>
        <v>0</v>
      </c>
      <c r="Q124" s="216">
        <f>SUM(E124:P124)</f>
        <v>0</v>
      </c>
    </row>
    <row r="125" spans="1:17" x14ac:dyDescent="0.25">
      <c r="A125" s="219"/>
      <c r="B125" s="220"/>
      <c r="C125" s="220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5"/>
    </row>
    <row r="127" spans="1:17" x14ac:dyDescent="0.25">
      <c r="D127" s="275" t="s">
        <v>147</v>
      </c>
      <c r="E127" s="293"/>
      <c r="F127" s="293">
        <f>E127</f>
        <v>0</v>
      </c>
      <c r="G127" s="293">
        <f t="shared" ref="G127" si="173">F127</f>
        <v>0</v>
      </c>
      <c r="H127" s="293">
        <f t="shared" ref="H127" si="174">G127</f>
        <v>0</v>
      </c>
      <c r="I127" s="293">
        <f t="shared" ref="I127" si="175">H127</f>
        <v>0</v>
      </c>
      <c r="J127" s="293">
        <f t="shared" ref="J127" si="176">I127</f>
        <v>0</v>
      </c>
      <c r="K127" s="293">
        <f t="shared" ref="K127" si="177">J127</f>
        <v>0</v>
      </c>
      <c r="L127" s="293">
        <f t="shared" ref="L127" si="178">K127</f>
        <v>0</v>
      </c>
      <c r="M127" s="293">
        <f t="shared" ref="M127" si="179">L127</f>
        <v>0</v>
      </c>
      <c r="N127" s="293">
        <f t="shared" ref="N127" si="180">M127</f>
        <v>0</v>
      </c>
      <c r="O127" s="293">
        <f t="shared" ref="O127" si="181">N127</f>
        <v>0</v>
      </c>
      <c r="P127" s="293">
        <f t="shared" ref="P127" si="182">O127</f>
        <v>0</v>
      </c>
      <c r="Q127" s="293">
        <f>SUM(E127:P127)</f>
        <v>0</v>
      </c>
    </row>
    <row r="128" spans="1:17" x14ac:dyDescent="0.25">
      <c r="B128" s="102" t="s">
        <v>126</v>
      </c>
      <c r="C128" s="130"/>
      <c r="D128" s="131" t="s">
        <v>127</v>
      </c>
      <c r="E128" s="216">
        <f>E127*$C$128</f>
        <v>0</v>
      </c>
      <c r="F128" s="216">
        <f t="shared" ref="F128:P128" si="183">F127*$C$128</f>
        <v>0</v>
      </c>
      <c r="G128" s="216">
        <f t="shared" si="183"/>
        <v>0</v>
      </c>
      <c r="H128" s="216">
        <f t="shared" si="183"/>
        <v>0</v>
      </c>
      <c r="I128" s="216">
        <f t="shared" si="183"/>
        <v>0</v>
      </c>
      <c r="J128" s="216">
        <f t="shared" si="183"/>
        <v>0</v>
      </c>
      <c r="K128" s="216">
        <f t="shared" si="183"/>
        <v>0</v>
      </c>
      <c r="L128" s="216">
        <f t="shared" si="183"/>
        <v>0</v>
      </c>
      <c r="M128" s="216">
        <f t="shared" si="183"/>
        <v>0</v>
      </c>
      <c r="N128" s="216">
        <f t="shared" si="183"/>
        <v>0</v>
      </c>
      <c r="O128" s="216">
        <f t="shared" si="183"/>
        <v>0</v>
      </c>
      <c r="P128" s="216">
        <f t="shared" si="183"/>
        <v>0</v>
      </c>
      <c r="Q128" s="216">
        <f>SUM(E128:P128)</f>
        <v>0</v>
      </c>
    </row>
    <row r="129" spans="1:17" x14ac:dyDescent="0.25">
      <c r="B129" s="276" t="s">
        <v>142</v>
      </c>
      <c r="C129" s="130"/>
      <c r="D129" s="131" t="s">
        <v>129</v>
      </c>
      <c r="E129" s="216">
        <f>$C$129*E127</f>
        <v>0</v>
      </c>
      <c r="F129" s="216">
        <f t="shared" ref="F129:P129" si="184">$C$129*F127</f>
        <v>0</v>
      </c>
      <c r="G129" s="216">
        <f t="shared" si="184"/>
        <v>0</v>
      </c>
      <c r="H129" s="216">
        <f t="shared" si="184"/>
        <v>0</v>
      </c>
      <c r="I129" s="216">
        <f t="shared" si="184"/>
        <v>0</v>
      </c>
      <c r="J129" s="216">
        <f t="shared" si="184"/>
        <v>0</v>
      </c>
      <c r="K129" s="216">
        <f t="shared" si="184"/>
        <v>0</v>
      </c>
      <c r="L129" s="216">
        <f t="shared" si="184"/>
        <v>0</v>
      </c>
      <c r="M129" s="216">
        <f t="shared" si="184"/>
        <v>0</v>
      </c>
      <c r="N129" s="216">
        <f t="shared" si="184"/>
        <v>0</v>
      </c>
      <c r="O129" s="216">
        <f t="shared" si="184"/>
        <v>0</v>
      </c>
      <c r="P129" s="216">
        <f t="shared" si="184"/>
        <v>0</v>
      </c>
      <c r="Q129" s="217">
        <f>SUM(E129:P129)</f>
        <v>0</v>
      </c>
    </row>
    <row r="130" spans="1:17" x14ac:dyDescent="0.25">
      <c r="A130" s="86"/>
      <c r="B130" s="87"/>
      <c r="C130" s="87"/>
      <c r="D130" s="215" t="s">
        <v>143</v>
      </c>
      <c r="E130" s="216">
        <f>E128-E129</f>
        <v>0</v>
      </c>
      <c r="F130" s="216">
        <f t="shared" ref="F130:P130" si="185">F128-F129</f>
        <v>0</v>
      </c>
      <c r="G130" s="216">
        <f t="shared" si="185"/>
        <v>0</v>
      </c>
      <c r="H130" s="216">
        <f t="shared" si="185"/>
        <v>0</v>
      </c>
      <c r="I130" s="216">
        <f t="shared" si="185"/>
        <v>0</v>
      </c>
      <c r="J130" s="216">
        <f t="shared" si="185"/>
        <v>0</v>
      </c>
      <c r="K130" s="216">
        <f t="shared" si="185"/>
        <v>0</v>
      </c>
      <c r="L130" s="216">
        <f t="shared" si="185"/>
        <v>0</v>
      </c>
      <c r="M130" s="216">
        <f t="shared" si="185"/>
        <v>0</v>
      </c>
      <c r="N130" s="216">
        <f t="shared" si="185"/>
        <v>0</v>
      </c>
      <c r="O130" s="216">
        <f t="shared" si="185"/>
        <v>0</v>
      </c>
      <c r="P130" s="216">
        <f t="shared" si="185"/>
        <v>0</v>
      </c>
      <c r="Q130" s="216">
        <f>SUM(E130:P130)</f>
        <v>0</v>
      </c>
    </row>
    <row r="131" spans="1:17" x14ac:dyDescent="0.25">
      <c r="A131" s="219"/>
      <c r="B131" s="220"/>
      <c r="C131" s="220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5"/>
    </row>
    <row r="133" spans="1:17" x14ac:dyDescent="0.25">
      <c r="D133" s="275" t="s">
        <v>147</v>
      </c>
      <c r="E133" s="293"/>
      <c r="F133" s="293">
        <f>E133</f>
        <v>0</v>
      </c>
      <c r="G133" s="293">
        <f t="shared" ref="G133" si="186">F133</f>
        <v>0</v>
      </c>
      <c r="H133" s="293">
        <f t="shared" ref="H133" si="187">G133</f>
        <v>0</v>
      </c>
      <c r="I133" s="293">
        <f t="shared" ref="I133" si="188">H133</f>
        <v>0</v>
      </c>
      <c r="J133" s="293">
        <f t="shared" ref="J133" si="189">I133</f>
        <v>0</v>
      </c>
      <c r="K133" s="293">
        <f t="shared" ref="K133" si="190">J133</f>
        <v>0</v>
      </c>
      <c r="L133" s="293">
        <f t="shared" ref="L133" si="191">K133</f>
        <v>0</v>
      </c>
      <c r="M133" s="293">
        <f t="shared" ref="M133" si="192">L133</f>
        <v>0</v>
      </c>
      <c r="N133" s="293">
        <f t="shared" ref="N133" si="193">M133</f>
        <v>0</v>
      </c>
      <c r="O133" s="293">
        <f t="shared" ref="O133" si="194">N133</f>
        <v>0</v>
      </c>
      <c r="P133" s="293">
        <f t="shared" ref="P133" si="195">O133</f>
        <v>0</v>
      </c>
      <c r="Q133" s="293">
        <f>SUM(E133:P133)</f>
        <v>0</v>
      </c>
    </row>
    <row r="134" spans="1:17" x14ac:dyDescent="0.25">
      <c r="B134" s="102" t="s">
        <v>126</v>
      </c>
      <c r="C134" s="130"/>
      <c r="D134" s="131" t="s">
        <v>127</v>
      </c>
      <c r="E134" s="216">
        <f>E133*$C$134</f>
        <v>0</v>
      </c>
      <c r="F134" s="216">
        <f t="shared" ref="F134:P134" si="196">F133*$C$134</f>
        <v>0</v>
      </c>
      <c r="G134" s="216">
        <f t="shared" si="196"/>
        <v>0</v>
      </c>
      <c r="H134" s="216">
        <f t="shared" si="196"/>
        <v>0</v>
      </c>
      <c r="I134" s="216">
        <f t="shared" si="196"/>
        <v>0</v>
      </c>
      <c r="J134" s="216">
        <f t="shared" si="196"/>
        <v>0</v>
      </c>
      <c r="K134" s="216">
        <f t="shared" si="196"/>
        <v>0</v>
      </c>
      <c r="L134" s="216">
        <f t="shared" si="196"/>
        <v>0</v>
      </c>
      <c r="M134" s="216">
        <f t="shared" si="196"/>
        <v>0</v>
      </c>
      <c r="N134" s="216">
        <f t="shared" si="196"/>
        <v>0</v>
      </c>
      <c r="O134" s="216">
        <f t="shared" si="196"/>
        <v>0</v>
      </c>
      <c r="P134" s="216">
        <f t="shared" si="196"/>
        <v>0</v>
      </c>
      <c r="Q134" s="216">
        <f>SUM(E134:P134)</f>
        <v>0</v>
      </c>
    </row>
    <row r="135" spans="1:17" x14ac:dyDescent="0.25">
      <c r="B135" s="276" t="s">
        <v>142</v>
      </c>
      <c r="C135" s="130"/>
      <c r="D135" s="131" t="s">
        <v>129</v>
      </c>
      <c r="E135" s="216">
        <f>$C$135*E133</f>
        <v>0</v>
      </c>
      <c r="F135" s="216">
        <f t="shared" ref="F135:P135" si="197">$C$135*F133</f>
        <v>0</v>
      </c>
      <c r="G135" s="216">
        <f t="shared" si="197"/>
        <v>0</v>
      </c>
      <c r="H135" s="216">
        <f t="shared" si="197"/>
        <v>0</v>
      </c>
      <c r="I135" s="216">
        <f t="shared" si="197"/>
        <v>0</v>
      </c>
      <c r="J135" s="216">
        <f t="shared" si="197"/>
        <v>0</v>
      </c>
      <c r="K135" s="216">
        <f t="shared" si="197"/>
        <v>0</v>
      </c>
      <c r="L135" s="216">
        <f t="shared" si="197"/>
        <v>0</v>
      </c>
      <c r="M135" s="216">
        <f t="shared" si="197"/>
        <v>0</v>
      </c>
      <c r="N135" s="216">
        <f t="shared" si="197"/>
        <v>0</v>
      </c>
      <c r="O135" s="216">
        <f t="shared" si="197"/>
        <v>0</v>
      </c>
      <c r="P135" s="216">
        <f t="shared" si="197"/>
        <v>0</v>
      </c>
      <c r="Q135" s="217">
        <f>SUM(E135:P135)</f>
        <v>0</v>
      </c>
    </row>
    <row r="136" spans="1:17" x14ac:dyDescent="0.25">
      <c r="A136" s="86"/>
      <c r="B136" s="87"/>
      <c r="C136" s="87"/>
      <c r="D136" s="215" t="s">
        <v>143</v>
      </c>
      <c r="E136" s="216">
        <f>E134-E135</f>
        <v>0</v>
      </c>
      <c r="F136" s="216">
        <f t="shared" ref="F136:P136" si="198">F134-F135</f>
        <v>0</v>
      </c>
      <c r="G136" s="216">
        <f t="shared" si="198"/>
        <v>0</v>
      </c>
      <c r="H136" s="216">
        <f t="shared" si="198"/>
        <v>0</v>
      </c>
      <c r="I136" s="216">
        <f t="shared" si="198"/>
        <v>0</v>
      </c>
      <c r="J136" s="216">
        <f t="shared" si="198"/>
        <v>0</v>
      </c>
      <c r="K136" s="216">
        <f t="shared" si="198"/>
        <v>0</v>
      </c>
      <c r="L136" s="216">
        <f t="shared" si="198"/>
        <v>0</v>
      </c>
      <c r="M136" s="216">
        <f t="shared" si="198"/>
        <v>0</v>
      </c>
      <c r="N136" s="216">
        <f t="shared" si="198"/>
        <v>0</v>
      </c>
      <c r="O136" s="216">
        <f t="shared" si="198"/>
        <v>0</v>
      </c>
      <c r="P136" s="216">
        <f t="shared" si="198"/>
        <v>0</v>
      </c>
      <c r="Q136" s="216">
        <f>SUM(E136:P136)</f>
        <v>0</v>
      </c>
    </row>
    <row r="137" spans="1:17" x14ac:dyDescent="0.25">
      <c r="A137" s="219"/>
      <c r="B137" s="220"/>
      <c r="C137" s="220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5"/>
    </row>
    <row r="139" spans="1:17" x14ac:dyDescent="0.25">
      <c r="D139" s="275" t="s">
        <v>147</v>
      </c>
      <c r="E139" s="293"/>
      <c r="F139" s="293">
        <f>E139</f>
        <v>0</v>
      </c>
      <c r="G139" s="293">
        <f t="shared" ref="G139" si="199">F139</f>
        <v>0</v>
      </c>
      <c r="H139" s="293">
        <f t="shared" ref="H139" si="200">G139</f>
        <v>0</v>
      </c>
      <c r="I139" s="293">
        <f t="shared" ref="I139" si="201">H139</f>
        <v>0</v>
      </c>
      <c r="J139" s="293">
        <f t="shared" ref="J139" si="202">I139</f>
        <v>0</v>
      </c>
      <c r="K139" s="293">
        <f t="shared" ref="K139" si="203">J139</f>
        <v>0</v>
      </c>
      <c r="L139" s="293">
        <f t="shared" ref="L139" si="204">K139</f>
        <v>0</v>
      </c>
      <c r="M139" s="293">
        <f t="shared" ref="M139" si="205">L139</f>
        <v>0</v>
      </c>
      <c r="N139" s="293">
        <f t="shared" ref="N139" si="206">M139</f>
        <v>0</v>
      </c>
      <c r="O139" s="293">
        <f t="shared" ref="O139" si="207">N139</f>
        <v>0</v>
      </c>
      <c r="P139" s="293">
        <f t="shared" ref="P139" si="208">O139</f>
        <v>0</v>
      </c>
      <c r="Q139" s="293">
        <f>SUM(E139:P139)</f>
        <v>0</v>
      </c>
    </row>
    <row r="140" spans="1:17" x14ac:dyDescent="0.25">
      <c r="B140" s="102" t="s">
        <v>126</v>
      </c>
      <c r="C140" s="130"/>
      <c r="D140" s="131" t="s">
        <v>127</v>
      </c>
      <c r="E140" s="216">
        <f>E139*$C$140</f>
        <v>0</v>
      </c>
      <c r="F140" s="216">
        <f t="shared" ref="F140:P140" si="209">F139*$C$140</f>
        <v>0</v>
      </c>
      <c r="G140" s="216">
        <f t="shared" si="209"/>
        <v>0</v>
      </c>
      <c r="H140" s="216">
        <f t="shared" si="209"/>
        <v>0</v>
      </c>
      <c r="I140" s="216">
        <f t="shared" si="209"/>
        <v>0</v>
      </c>
      <c r="J140" s="216">
        <f t="shared" si="209"/>
        <v>0</v>
      </c>
      <c r="K140" s="216">
        <f t="shared" si="209"/>
        <v>0</v>
      </c>
      <c r="L140" s="216">
        <f t="shared" si="209"/>
        <v>0</v>
      </c>
      <c r="M140" s="216">
        <f t="shared" si="209"/>
        <v>0</v>
      </c>
      <c r="N140" s="216">
        <f t="shared" si="209"/>
        <v>0</v>
      </c>
      <c r="O140" s="216">
        <f t="shared" si="209"/>
        <v>0</v>
      </c>
      <c r="P140" s="216">
        <f t="shared" si="209"/>
        <v>0</v>
      </c>
      <c r="Q140" s="216">
        <f>SUM(E140:P140)</f>
        <v>0</v>
      </c>
    </row>
    <row r="141" spans="1:17" x14ac:dyDescent="0.25">
      <c r="B141" s="276" t="s">
        <v>142</v>
      </c>
      <c r="C141" s="130"/>
      <c r="D141" s="131" t="s">
        <v>129</v>
      </c>
      <c r="E141" s="216">
        <f>$C$141*E139</f>
        <v>0</v>
      </c>
      <c r="F141" s="216">
        <f t="shared" ref="F141:P141" si="210">$C$141*F139</f>
        <v>0</v>
      </c>
      <c r="G141" s="216">
        <f t="shared" si="210"/>
        <v>0</v>
      </c>
      <c r="H141" s="216">
        <f t="shared" si="210"/>
        <v>0</v>
      </c>
      <c r="I141" s="216">
        <f t="shared" si="210"/>
        <v>0</v>
      </c>
      <c r="J141" s="216">
        <f t="shared" si="210"/>
        <v>0</v>
      </c>
      <c r="K141" s="216">
        <f t="shared" si="210"/>
        <v>0</v>
      </c>
      <c r="L141" s="216">
        <f t="shared" si="210"/>
        <v>0</v>
      </c>
      <c r="M141" s="216">
        <f t="shared" si="210"/>
        <v>0</v>
      </c>
      <c r="N141" s="216">
        <f t="shared" si="210"/>
        <v>0</v>
      </c>
      <c r="O141" s="216">
        <f t="shared" si="210"/>
        <v>0</v>
      </c>
      <c r="P141" s="216">
        <f t="shared" si="210"/>
        <v>0</v>
      </c>
      <c r="Q141" s="217">
        <f>SUM(E141:P141)</f>
        <v>0</v>
      </c>
    </row>
    <row r="142" spans="1:17" x14ac:dyDescent="0.25">
      <c r="A142" s="86"/>
      <c r="B142" s="87"/>
      <c r="C142" s="87"/>
      <c r="D142" s="215" t="s">
        <v>143</v>
      </c>
      <c r="E142" s="216">
        <f>E140-E141</f>
        <v>0</v>
      </c>
      <c r="F142" s="216">
        <f t="shared" ref="F142:P142" si="211">F140-F141</f>
        <v>0</v>
      </c>
      <c r="G142" s="216">
        <f t="shared" si="211"/>
        <v>0</v>
      </c>
      <c r="H142" s="216">
        <f t="shared" si="211"/>
        <v>0</v>
      </c>
      <c r="I142" s="216">
        <f t="shared" si="211"/>
        <v>0</v>
      </c>
      <c r="J142" s="216">
        <f t="shared" si="211"/>
        <v>0</v>
      </c>
      <c r="K142" s="216">
        <f t="shared" si="211"/>
        <v>0</v>
      </c>
      <c r="L142" s="216">
        <f t="shared" si="211"/>
        <v>0</v>
      </c>
      <c r="M142" s="216">
        <f t="shared" si="211"/>
        <v>0</v>
      </c>
      <c r="N142" s="216">
        <f t="shared" si="211"/>
        <v>0</v>
      </c>
      <c r="O142" s="216">
        <f t="shared" si="211"/>
        <v>0</v>
      </c>
      <c r="P142" s="216">
        <f t="shared" si="211"/>
        <v>0</v>
      </c>
      <c r="Q142" s="216">
        <f>SUM(E142:P142)</f>
        <v>0</v>
      </c>
    </row>
    <row r="143" spans="1:17" x14ac:dyDescent="0.25">
      <c r="A143" s="219"/>
      <c r="B143" s="220"/>
      <c r="C143" s="220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5"/>
    </row>
    <row r="145" spans="1:17" x14ac:dyDescent="0.25">
      <c r="D145" s="275" t="s">
        <v>147</v>
      </c>
      <c r="E145" s="293"/>
      <c r="F145" s="293">
        <f>E145</f>
        <v>0</v>
      </c>
      <c r="G145" s="293">
        <f t="shared" ref="G145" si="212">F145</f>
        <v>0</v>
      </c>
      <c r="H145" s="293">
        <f t="shared" ref="H145" si="213">G145</f>
        <v>0</v>
      </c>
      <c r="I145" s="293">
        <f t="shared" ref="I145" si="214">H145</f>
        <v>0</v>
      </c>
      <c r="J145" s="293">
        <f t="shared" ref="J145" si="215">I145</f>
        <v>0</v>
      </c>
      <c r="K145" s="293">
        <f t="shared" ref="K145" si="216">J145</f>
        <v>0</v>
      </c>
      <c r="L145" s="293">
        <f t="shared" ref="L145" si="217">K145</f>
        <v>0</v>
      </c>
      <c r="M145" s="293">
        <f t="shared" ref="M145" si="218">L145</f>
        <v>0</v>
      </c>
      <c r="N145" s="293">
        <f t="shared" ref="N145" si="219">M145</f>
        <v>0</v>
      </c>
      <c r="O145" s="293">
        <f t="shared" ref="O145" si="220">N145</f>
        <v>0</v>
      </c>
      <c r="P145" s="293">
        <f t="shared" ref="P145" si="221">O145</f>
        <v>0</v>
      </c>
      <c r="Q145" s="293">
        <f>SUM(E145:P145)</f>
        <v>0</v>
      </c>
    </row>
    <row r="146" spans="1:17" x14ac:dyDescent="0.25">
      <c r="B146" s="102" t="s">
        <v>126</v>
      </c>
      <c r="C146" s="130"/>
      <c r="D146" s="131" t="s">
        <v>127</v>
      </c>
      <c r="E146" s="216">
        <f>E145*$C$146</f>
        <v>0</v>
      </c>
      <c r="F146" s="216">
        <f t="shared" ref="F146:P146" si="222">F145*$C$146</f>
        <v>0</v>
      </c>
      <c r="G146" s="216">
        <f t="shared" si="222"/>
        <v>0</v>
      </c>
      <c r="H146" s="216">
        <f t="shared" si="222"/>
        <v>0</v>
      </c>
      <c r="I146" s="216">
        <f t="shared" si="222"/>
        <v>0</v>
      </c>
      <c r="J146" s="216">
        <f t="shared" si="222"/>
        <v>0</v>
      </c>
      <c r="K146" s="216">
        <f t="shared" si="222"/>
        <v>0</v>
      </c>
      <c r="L146" s="216">
        <f t="shared" si="222"/>
        <v>0</v>
      </c>
      <c r="M146" s="216">
        <f t="shared" si="222"/>
        <v>0</v>
      </c>
      <c r="N146" s="216">
        <f t="shared" si="222"/>
        <v>0</v>
      </c>
      <c r="O146" s="216">
        <f t="shared" si="222"/>
        <v>0</v>
      </c>
      <c r="P146" s="216">
        <f t="shared" si="222"/>
        <v>0</v>
      </c>
      <c r="Q146" s="216">
        <f>SUM(E146:P146)</f>
        <v>0</v>
      </c>
    </row>
    <row r="147" spans="1:17" x14ac:dyDescent="0.25">
      <c r="B147" s="276" t="s">
        <v>142</v>
      </c>
      <c r="C147" s="130"/>
      <c r="D147" s="131" t="s">
        <v>129</v>
      </c>
      <c r="E147" s="216">
        <f>$C$147*E145</f>
        <v>0</v>
      </c>
      <c r="F147" s="216">
        <f t="shared" ref="F147:P147" si="223">$C$147*F145</f>
        <v>0</v>
      </c>
      <c r="G147" s="216">
        <f t="shared" si="223"/>
        <v>0</v>
      </c>
      <c r="H147" s="216">
        <f t="shared" si="223"/>
        <v>0</v>
      </c>
      <c r="I147" s="216">
        <f t="shared" si="223"/>
        <v>0</v>
      </c>
      <c r="J147" s="216">
        <f t="shared" si="223"/>
        <v>0</v>
      </c>
      <c r="K147" s="216">
        <f t="shared" si="223"/>
        <v>0</v>
      </c>
      <c r="L147" s="216">
        <f t="shared" si="223"/>
        <v>0</v>
      </c>
      <c r="M147" s="216">
        <f t="shared" si="223"/>
        <v>0</v>
      </c>
      <c r="N147" s="216">
        <f t="shared" si="223"/>
        <v>0</v>
      </c>
      <c r="O147" s="216">
        <f t="shared" si="223"/>
        <v>0</v>
      </c>
      <c r="P147" s="216">
        <f t="shared" si="223"/>
        <v>0</v>
      </c>
      <c r="Q147" s="217">
        <f>SUM(E147:P147)</f>
        <v>0</v>
      </c>
    </row>
    <row r="148" spans="1:17" x14ac:dyDescent="0.25">
      <c r="A148" s="86"/>
      <c r="B148" s="87"/>
      <c r="C148" s="87"/>
      <c r="D148" s="215" t="s">
        <v>143</v>
      </c>
      <c r="E148" s="216">
        <f>E146-E147</f>
        <v>0</v>
      </c>
      <c r="F148" s="216">
        <f t="shared" ref="F148:P148" si="224">F146-F147</f>
        <v>0</v>
      </c>
      <c r="G148" s="216">
        <f t="shared" si="224"/>
        <v>0</v>
      </c>
      <c r="H148" s="216">
        <f t="shared" si="224"/>
        <v>0</v>
      </c>
      <c r="I148" s="216">
        <f t="shared" si="224"/>
        <v>0</v>
      </c>
      <c r="J148" s="216">
        <f t="shared" si="224"/>
        <v>0</v>
      </c>
      <c r="K148" s="216">
        <f t="shared" si="224"/>
        <v>0</v>
      </c>
      <c r="L148" s="216">
        <f t="shared" si="224"/>
        <v>0</v>
      </c>
      <c r="M148" s="216">
        <f t="shared" si="224"/>
        <v>0</v>
      </c>
      <c r="N148" s="216">
        <f t="shared" si="224"/>
        <v>0</v>
      </c>
      <c r="O148" s="216">
        <f t="shared" si="224"/>
        <v>0</v>
      </c>
      <c r="P148" s="216">
        <f t="shared" si="224"/>
        <v>0</v>
      </c>
      <c r="Q148" s="216">
        <f>SUM(E148:P148)</f>
        <v>0</v>
      </c>
    </row>
    <row r="149" spans="1:17" x14ac:dyDescent="0.25">
      <c r="A149" s="219"/>
      <c r="B149" s="220"/>
      <c r="C149" s="220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5"/>
    </row>
    <row r="151" spans="1:17" x14ac:dyDescent="0.25">
      <c r="D151" s="275" t="s">
        <v>147</v>
      </c>
      <c r="E151" s="293"/>
      <c r="F151" s="293">
        <f>E151</f>
        <v>0</v>
      </c>
      <c r="G151" s="293">
        <f t="shared" ref="G151" si="225">F151</f>
        <v>0</v>
      </c>
      <c r="H151" s="293">
        <f t="shared" ref="H151" si="226">G151</f>
        <v>0</v>
      </c>
      <c r="I151" s="293">
        <f t="shared" ref="I151" si="227">H151</f>
        <v>0</v>
      </c>
      <c r="J151" s="293">
        <f t="shared" ref="J151" si="228">I151</f>
        <v>0</v>
      </c>
      <c r="K151" s="293">
        <f t="shared" ref="K151" si="229">J151</f>
        <v>0</v>
      </c>
      <c r="L151" s="293">
        <f t="shared" ref="L151" si="230">K151</f>
        <v>0</v>
      </c>
      <c r="M151" s="293">
        <f t="shared" ref="M151" si="231">L151</f>
        <v>0</v>
      </c>
      <c r="N151" s="293">
        <f t="shared" ref="N151" si="232">M151</f>
        <v>0</v>
      </c>
      <c r="O151" s="293">
        <f t="shared" ref="O151" si="233">N151</f>
        <v>0</v>
      </c>
      <c r="P151" s="293">
        <f t="shared" ref="P151" si="234">O151</f>
        <v>0</v>
      </c>
      <c r="Q151" s="293">
        <f>SUM(E151:P151)</f>
        <v>0</v>
      </c>
    </row>
    <row r="152" spans="1:17" x14ac:dyDescent="0.25">
      <c r="B152" s="102" t="s">
        <v>126</v>
      </c>
      <c r="C152" s="130"/>
      <c r="D152" s="131" t="s">
        <v>127</v>
      </c>
      <c r="E152" s="216">
        <f>E151*$C$152</f>
        <v>0</v>
      </c>
      <c r="F152" s="216">
        <f t="shared" ref="F152:P152" si="235">F151*$C$152</f>
        <v>0</v>
      </c>
      <c r="G152" s="216">
        <f t="shared" si="235"/>
        <v>0</v>
      </c>
      <c r="H152" s="216">
        <f t="shared" si="235"/>
        <v>0</v>
      </c>
      <c r="I152" s="216">
        <f t="shared" si="235"/>
        <v>0</v>
      </c>
      <c r="J152" s="216">
        <f t="shared" si="235"/>
        <v>0</v>
      </c>
      <c r="K152" s="216">
        <f t="shared" si="235"/>
        <v>0</v>
      </c>
      <c r="L152" s="216">
        <f t="shared" si="235"/>
        <v>0</v>
      </c>
      <c r="M152" s="216">
        <f t="shared" si="235"/>
        <v>0</v>
      </c>
      <c r="N152" s="216">
        <f t="shared" si="235"/>
        <v>0</v>
      </c>
      <c r="O152" s="216">
        <f t="shared" si="235"/>
        <v>0</v>
      </c>
      <c r="P152" s="216">
        <f t="shared" si="235"/>
        <v>0</v>
      </c>
      <c r="Q152" s="216">
        <f>SUM(E152:P152)</f>
        <v>0</v>
      </c>
    </row>
    <row r="153" spans="1:17" x14ac:dyDescent="0.25">
      <c r="B153" s="276" t="s">
        <v>142</v>
      </c>
      <c r="C153" s="130"/>
      <c r="D153" s="131" t="s">
        <v>129</v>
      </c>
      <c r="E153" s="216">
        <f>$C$153*E151</f>
        <v>0</v>
      </c>
      <c r="F153" s="216">
        <f t="shared" ref="F153:P153" si="236">$C$153*F151</f>
        <v>0</v>
      </c>
      <c r="G153" s="216">
        <f t="shared" si="236"/>
        <v>0</v>
      </c>
      <c r="H153" s="216">
        <f t="shared" si="236"/>
        <v>0</v>
      </c>
      <c r="I153" s="216">
        <f t="shared" si="236"/>
        <v>0</v>
      </c>
      <c r="J153" s="216">
        <f t="shared" si="236"/>
        <v>0</v>
      </c>
      <c r="K153" s="216">
        <f t="shared" si="236"/>
        <v>0</v>
      </c>
      <c r="L153" s="216">
        <f t="shared" si="236"/>
        <v>0</v>
      </c>
      <c r="M153" s="216">
        <f t="shared" si="236"/>
        <v>0</v>
      </c>
      <c r="N153" s="216">
        <f t="shared" si="236"/>
        <v>0</v>
      </c>
      <c r="O153" s="216">
        <f t="shared" si="236"/>
        <v>0</v>
      </c>
      <c r="P153" s="216">
        <f t="shared" si="236"/>
        <v>0</v>
      </c>
      <c r="Q153" s="217">
        <f>SUM(E153:P153)</f>
        <v>0</v>
      </c>
    </row>
    <row r="154" spans="1:17" x14ac:dyDescent="0.25">
      <c r="A154" s="86"/>
      <c r="B154" s="87"/>
      <c r="C154" s="87"/>
      <c r="D154" s="215" t="s">
        <v>143</v>
      </c>
      <c r="E154" s="216">
        <f>E152-E153</f>
        <v>0</v>
      </c>
      <c r="F154" s="216">
        <f t="shared" ref="F154:P154" si="237">F152-F153</f>
        <v>0</v>
      </c>
      <c r="G154" s="216">
        <f t="shared" si="237"/>
        <v>0</v>
      </c>
      <c r="H154" s="216">
        <f t="shared" si="237"/>
        <v>0</v>
      </c>
      <c r="I154" s="216">
        <f t="shared" si="237"/>
        <v>0</v>
      </c>
      <c r="J154" s="216">
        <f t="shared" si="237"/>
        <v>0</v>
      </c>
      <c r="K154" s="216">
        <f t="shared" si="237"/>
        <v>0</v>
      </c>
      <c r="L154" s="216">
        <f t="shared" si="237"/>
        <v>0</v>
      </c>
      <c r="M154" s="216">
        <f t="shared" si="237"/>
        <v>0</v>
      </c>
      <c r="N154" s="216">
        <f t="shared" si="237"/>
        <v>0</v>
      </c>
      <c r="O154" s="216">
        <f t="shared" si="237"/>
        <v>0</v>
      </c>
      <c r="P154" s="216">
        <f t="shared" si="237"/>
        <v>0</v>
      </c>
      <c r="Q154" s="216">
        <f>SUM(E154:P154)</f>
        <v>0</v>
      </c>
    </row>
    <row r="155" spans="1:17" x14ac:dyDescent="0.25">
      <c r="A155" s="219"/>
      <c r="B155" s="220"/>
      <c r="C155" s="220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5"/>
    </row>
    <row r="157" spans="1:17" x14ac:dyDescent="0.25">
      <c r="D157" s="275" t="s">
        <v>147</v>
      </c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>
        <f>SUM(E157:P157)</f>
        <v>0</v>
      </c>
    </row>
    <row r="158" spans="1:17" x14ac:dyDescent="0.25">
      <c r="B158" s="102" t="s">
        <v>126</v>
      </c>
      <c r="C158" s="130"/>
      <c r="D158" s="131" t="s">
        <v>127</v>
      </c>
      <c r="E158" s="216">
        <f>E157*$C$158</f>
        <v>0</v>
      </c>
      <c r="F158" s="216">
        <f t="shared" ref="F158:P158" si="238">F157*$C$158</f>
        <v>0</v>
      </c>
      <c r="G158" s="216">
        <f t="shared" si="238"/>
        <v>0</v>
      </c>
      <c r="H158" s="216">
        <f t="shared" si="238"/>
        <v>0</v>
      </c>
      <c r="I158" s="216">
        <f t="shared" si="238"/>
        <v>0</v>
      </c>
      <c r="J158" s="216">
        <f t="shared" si="238"/>
        <v>0</v>
      </c>
      <c r="K158" s="216">
        <f t="shared" si="238"/>
        <v>0</v>
      </c>
      <c r="L158" s="216">
        <f t="shared" si="238"/>
        <v>0</v>
      </c>
      <c r="M158" s="216">
        <f t="shared" si="238"/>
        <v>0</v>
      </c>
      <c r="N158" s="216">
        <f t="shared" si="238"/>
        <v>0</v>
      </c>
      <c r="O158" s="216">
        <f t="shared" si="238"/>
        <v>0</v>
      </c>
      <c r="P158" s="216">
        <f t="shared" si="238"/>
        <v>0</v>
      </c>
      <c r="Q158" s="216">
        <f>SUM(E158:P158)</f>
        <v>0</v>
      </c>
    </row>
    <row r="159" spans="1:17" x14ac:dyDescent="0.25">
      <c r="B159" s="276" t="s">
        <v>142</v>
      </c>
      <c r="C159" s="130"/>
      <c r="D159" s="131" t="s">
        <v>129</v>
      </c>
      <c r="E159" s="216">
        <f>$C$159*E157</f>
        <v>0</v>
      </c>
      <c r="F159" s="216">
        <f t="shared" ref="F159:P159" si="239">$C$159*F157</f>
        <v>0</v>
      </c>
      <c r="G159" s="216">
        <f t="shared" si="239"/>
        <v>0</v>
      </c>
      <c r="H159" s="216">
        <f t="shared" si="239"/>
        <v>0</v>
      </c>
      <c r="I159" s="216">
        <f t="shared" si="239"/>
        <v>0</v>
      </c>
      <c r="J159" s="216">
        <f t="shared" si="239"/>
        <v>0</v>
      </c>
      <c r="K159" s="216">
        <f t="shared" si="239"/>
        <v>0</v>
      </c>
      <c r="L159" s="216">
        <f t="shared" si="239"/>
        <v>0</v>
      </c>
      <c r="M159" s="216">
        <f t="shared" si="239"/>
        <v>0</v>
      </c>
      <c r="N159" s="216">
        <f t="shared" si="239"/>
        <v>0</v>
      </c>
      <c r="O159" s="216">
        <f t="shared" si="239"/>
        <v>0</v>
      </c>
      <c r="P159" s="216">
        <f t="shared" si="239"/>
        <v>0</v>
      </c>
      <c r="Q159" s="217">
        <f>SUM(E159:P159)</f>
        <v>0</v>
      </c>
    </row>
    <row r="160" spans="1:17" x14ac:dyDescent="0.25">
      <c r="A160" s="86"/>
      <c r="B160" s="87"/>
      <c r="C160" s="87"/>
      <c r="D160" s="215" t="s">
        <v>143</v>
      </c>
      <c r="E160" s="216">
        <f>E158-E159</f>
        <v>0</v>
      </c>
      <c r="F160" s="216">
        <f t="shared" ref="F160:P160" si="240">F158-F159</f>
        <v>0</v>
      </c>
      <c r="G160" s="216">
        <f t="shared" si="240"/>
        <v>0</v>
      </c>
      <c r="H160" s="216">
        <f t="shared" si="240"/>
        <v>0</v>
      </c>
      <c r="I160" s="216">
        <f t="shared" si="240"/>
        <v>0</v>
      </c>
      <c r="J160" s="216">
        <f t="shared" si="240"/>
        <v>0</v>
      </c>
      <c r="K160" s="216">
        <f t="shared" si="240"/>
        <v>0</v>
      </c>
      <c r="L160" s="216">
        <f t="shared" si="240"/>
        <v>0</v>
      </c>
      <c r="M160" s="216">
        <f t="shared" si="240"/>
        <v>0</v>
      </c>
      <c r="N160" s="216">
        <f t="shared" si="240"/>
        <v>0</v>
      </c>
      <c r="O160" s="216">
        <f t="shared" si="240"/>
        <v>0</v>
      </c>
      <c r="P160" s="216">
        <f t="shared" si="240"/>
        <v>0</v>
      </c>
      <c r="Q160" s="216">
        <f>SUM(E160:P160)</f>
        <v>0</v>
      </c>
    </row>
    <row r="161" spans="1:17" x14ac:dyDescent="0.25">
      <c r="A161" s="219"/>
      <c r="B161" s="220"/>
      <c r="C161" s="220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5"/>
    </row>
    <row r="163" spans="1:17" x14ac:dyDescent="0.25">
      <c r="D163" s="275" t="s">
        <v>147</v>
      </c>
      <c r="E163" s="293"/>
      <c r="F163" s="293">
        <f>E163</f>
        <v>0</v>
      </c>
      <c r="G163" s="293">
        <f t="shared" ref="G163" si="241">F163</f>
        <v>0</v>
      </c>
      <c r="H163" s="293">
        <f t="shared" ref="H163" si="242">G163</f>
        <v>0</v>
      </c>
      <c r="I163" s="293">
        <f t="shared" ref="I163" si="243">H163</f>
        <v>0</v>
      </c>
      <c r="J163" s="293">
        <f t="shared" ref="J163" si="244">I163</f>
        <v>0</v>
      </c>
      <c r="K163" s="293">
        <f t="shared" ref="K163" si="245">J163</f>
        <v>0</v>
      </c>
      <c r="L163" s="293">
        <f t="shared" ref="L163" si="246">K163</f>
        <v>0</v>
      </c>
      <c r="M163" s="293">
        <f t="shared" ref="M163" si="247">L163</f>
        <v>0</v>
      </c>
      <c r="N163" s="293">
        <f t="shared" ref="N163" si="248">M163</f>
        <v>0</v>
      </c>
      <c r="O163" s="293">
        <f t="shared" ref="O163" si="249">N163</f>
        <v>0</v>
      </c>
      <c r="P163" s="293">
        <f t="shared" ref="P163" si="250">O163</f>
        <v>0</v>
      </c>
      <c r="Q163" s="293">
        <f>SUM(E163:P163)</f>
        <v>0</v>
      </c>
    </row>
    <row r="164" spans="1:17" x14ac:dyDescent="0.25">
      <c r="B164" s="102" t="s">
        <v>126</v>
      </c>
      <c r="C164" s="130"/>
      <c r="D164" s="131" t="s">
        <v>127</v>
      </c>
      <c r="E164" s="216">
        <f>E163*$C$164</f>
        <v>0</v>
      </c>
      <c r="F164" s="216">
        <f t="shared" ref="F164:P164" si="251">F163*$C$164</f>
        <v>0</v>
      </c>
      <c r="G164" s="216">
        <f t="shared" si="251"/>
        <v>0</v>
      </c>
      <c r="H164" s="216">
        <f t="shared" si="251"/>
        <v>0</v>
      </c>
      <c r="I164" s="216">
        <f t="shared" si="251"/>
        <v>0</v>
      </c>
      <c r="J164" s="216">
        <f t="shared" si="251"/>
        <v>0</v>
      </c>
      <c r="K164" s="216">
        <f t="shared" si="251"/>
        <v>0</v>
      </c>
      <c r="L164" s="216">
        <f t="shared" si="251"/>
        <v>0</v>
      </c>
      <c r="M164" s="216">
        <f t="shared" si="251"/>
        <v>0</v>
      </c>
      <c r="N164" s="216">
        <f t="shared" si="251"/>
        <v>0</v>
      </c>
      <c r="O164" s="216">
        <f t="shared" si="251"/>
        <v>0</v>
      </c>
      <c r="P164" s="216">
        <f t="shared" si="251"/>
        <v>0</v>
      </c>
      <c r="Q164" s="216">
        <f>SUM(E164:P164)</f>
        <v>0</v>
      </c>
    </row>
    <row r="165" spans="1:17" x14ac:dyDescent="0.25">
      <c r="B165" s="276" t="s">
        <v>142</v>
      </c>
      <c r="C165" s="130"/>
      <c r="D165" s="131" t="s">
        <v>129</v>
      </c>
      <c r="E165" s="216">
        <f>$C$165*E163</f>
        <v>0</v>
      </c>
      <c r="F165" s="216">
        <f t="shared" ref="F165:P165" si="252">$C$165*F163</f>
        <v>0</v>
      </c>
      <c r="G165" s="216">
        <f t="shared" si="252"/>
        <v>0</v>
      </c>
      <c r="H165" s="216">
        <f t="shared" si="252"/>
        <v>0</v>
      </c>
      <c r="I165" s="216">
        <f t="shared" si="252"/>
        <v>0</v>
      </c>
      <c r="J165" s="216">
        <f t="shared" si="252"/>
        <v>0</v>
      </c>
      <c r="K165" s="216">
        <f t="shared" si="252"/>
        <v>0</v>
      </c>
      <c r="L165" s="216">
        <f t="shared" si="252"/>
        <v>0</v>
      </c>
      <c r="M165" s="216">
        <f t="shared" si="252"/>
        <v>0</v>
      </c>
      <c r="N165" s="216">
        <f t="shared" si="252"/>
        <v>0</v>
      </c>
      <c r="O165" s="216">
        <f t="shared" si="252"/>
        <v>0</v>
      </c>
      <c r="P165" s="216">
        <f t="shared" si="252"/>
        <v>0</v>
      </c>
      <c r="Q165" s="217">
        <f>SUM(E165:P165)</f>
        <v>0</v>
      </c>
    </row>
    <row r="166" spans="1:17" x14ac:dyDescent="0.25">
      <c r="A166" s="86"/>
      <c r="B166" s="87"/>
      <c r="C166" s="87"/>
      <c r="D166" s="215" t="s">
        <v>143</v>
      </c>
      <c r="E166" s="216">
        <f>E164-E165</f>
        <v>0</v>
      </c>
      <c r="F166" s="216">
        <f t="shared" ref="F166:P166" si="253">F164-F165</f>
        <v>0</v>
      </c>
      <c r="G166" s="216">
        <f t="shared" si="253"/>
        <v>0</v>
      </c>
      <c r="H166" s="216">
        <f t="shared" si="253"/>
        <v>0</v>
      </c>
      <c r="I166" s="216">
        <f t="shared" si="253"/>
        <v>0</v>
      </c>
      <c r="J166" s="216">
        <f t="shared" si="253"/>
        <v>0</v>
      </c>
      <c r="K166" s="216">
        <f t="shared" si="253"/>
        <v>0</v>
      </c>
      <c r="L166" s="216">
        <f t="shared" si="253"/>
        <v>0</v>
      </c>
      <c r="M166" s="216">
        <f t="shared" si="253"/>
        <v>0</v>
      </c>
      <c r="N166" s="216">
        <f t="shared" si="253"/>
        <v>0</v>
      </c>
      <c r="O166" s="216">
        <f t="shared" si="253"/>
        <v>0</v>
      </c>
      <c r="P166" s="216">
        <f t="shared" si="253"/>
        <v>0</v>
      </c>
      <c r="Q166" s="216">
        <f>SUM(E166:P166)</f>
        <v>0</v>
      </c>
    </row>
    <row r="167" spans="1:17" x14ac:dyDescent="0.25">
      <c r="A167" s="219"/>
      <c r="B167" s="220"/>
      <c r="C167" s="220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5"/>
    </row>
    <row r="169" spans="1:17" x14ac:dyDescent="0.25">
      <c r="D169" s="275" t="s">
        <v>147</v>
      </c>
      <c r="E169" s="293"/>
      <c r="F169" s="293">
        <f>E169</f>
        <v>0</v>
      </c>
      <c r="G169" s="293">
        <f t="shared" ref="G169" si="254">F169</f>
        <v>0</v>
      </c>
      <c r="H169" s="293">
        <f t="shared" ref="H169" si="255">G169</f>
        <v>0</v>
      </c>
      <c r="I169" s="293">
        <f t="shared" ref="I169" si="256">H169</f>
        <v>0</v>
      </c>
      <c r="J169" s="293">
        <f t="shared" ref="J169" si="257">I169</f>
        <v>0</v>
      </c>
      <c r="K169" s="293">
        <f t="shared" ref="K169" si="258">J169</f>
        <v>0</v>
      </c>
      <c r="L169" s="293">
        <f t="shared" ref="L169" si="259">K169</f>
        <v>0</v>
      </c>
      <c r="M169" s="293">
        <f t="shared" ref="M169" si="260">L169</f>
        <v>0</v>
      </c>
      <c r="N169" s="293">
        <f t="shared" ref="N169" si="261">M169</f>
        <v>0</v>
      </c>
      <c r="O169" s="293">
        <f t="shared" ref="O169" si="262">N169</f>
        <v>0</v>
      </c>
      <c r="P169" s="293">
        <f t="shared" ref="P169" si="263">O169</f>
        <v>0</v>
      </c>
      <c r="Q169" s="293">
        <f>SUM(E169:P169)</f>
        <v>0</v>
      </c>
    </row>
    <row r="170" spans="1:17" x14ac:dyDescent="0.25">
      <c r="B170" s="102" t="s">
        <v>126</v>
      </c>
      <c r="C170" s="130"/>
      <c r="D170" s="131" t="s">
        <v>127</v>
      </c>
      <c r="E170" s="216">
        <f>E169*$C$170</f>
        <v>0</v>
      </c>
      <c r="F170" s="216">
        <f t="shared" ref="F170:P170" si="264">F169*$C$170</f>
        <v>0</v>
      </c>
      <c r="G170" s="216">
        <f t="shared" si="264"/>
        <v>0</v>
      </c>
      <c r="H170" s="216">
        <f t="shared" si="264"/>
        <v>0</v>
      </c>
      <c r="I170" s="216">
        <f t="shared" si="264"/>
        <v>0</v>
      </c>
      <c r="J170" s="216">
        <f t="shared" si="264"/>
        <v>0</v>
      </c>
      <c r="K170" s="216">
        <f t="shared" si="264"/>
        <v>0</v>
      </c>
      <c r="L170" s="216">
        <f t="shared" si="264"/>
        <v>0</v>
      </c>
      <c r="M170" s="216">
        <f t="shared" si="264"/>
        <v>0</v>
      </c>
      <c r="N170" s="216">
        <f t="shared" si="264"/>
        <v>0</v>
      </c>
      <c r="O170" s="216">
        <f t="shared" si="264"/>
        <v>0</v>
      </c>
      <c r="P170" s="216">
        <f t="shared" si="264"/>
        <v>0</v>
      </c>
      <c r="Q170" s="216">
        <f>SUM(E170:P170)</f>
        <v>0</v>
      </c>
    </row>
    <row r="171" spans="1:17" x14ac:dyDescent="0.25">
      <c r="B171" s="276" t="s">
        <v>142</v>
      </c>
      <c r="C171" s="130"/>
      <c r="D171" s="131" t="s">
        <v>129</v>
      </c>
      <c r="E171" s="216">
        <f>$C$171*E169</f>
        <v>0</v>
      </c>
      <c r="F171" s="216">
        <f t="shared" ref="F171:P171" si="265">$C$171*F169</f>
        <v>0</v>
      </c>
      <c r="G171" s="216">
        <f t="shared" si="265"/>
        <v>0</v>
      </c>
      <c r="H171" s="216">
        <f t="shared" si="265"/>
        <v>0</v>
      </c>
      <c r="I171" s="216">
        <f t="shared" si="265"/>
        <v>0</v>
      </c>
      <c r="J171" s="216">
        <f t="shared" si="265"/>
        <v>0</v>
      </c>
      <c r="K171" s="216">
        <f t="shared" si="265"/>
        <v>0</v>
      </c>
      <c r="L171" s="216">
        <f t="shared" si="265"/>
        <v>0</v>
      </c>
      <c r="M171" s="216">
        <f t="shared" si="265"/>
        <v>0</v>
      </c>
      <c r="N171" s="216">
        <f t="shared" si="265"/>
        <v>0</v>
      </c>
      <c r="O171" s="216">
        <f t="shared" si="265"/>
        <v>0</v>
      </c>
      <c r="P171" s="216">
        <f t="shared" si="265"/>
        <v>0</v>
      </c>
      <c r="Q171" s="217">
        <f>SUM(E171:P171)</f>
        <v>0</v>
      </c>
    </row>
    <row r="172" spans="1:17" x14ac:dyDescent="0.25">
      <c r="A172" s="86"/>
      <c r="B172" s="87"/>
      <c r="C172" s="87"/>
      <c r="D172" s="215" t="s">
        <v>143</v>
      </c>
      <c r="E172" s="216">
        <f>E170-E171</f>
        <v>0</v>
      </c>
      <c r="F172" s="216">
        <f t="shared" ref="F172:P172" si="266">F170-F171</f>
        <v>0</v>
      </c>
      <c r="G172" s="216">
        <f t="shared" si="266"/>
        <v>0</v>
      </c>
      <c r="H172" s="216">
        <f t="shared" si="266"/>
        <v>0</v>
      </c>
      <c r="I172" s="216">
        <f t="shared" si="266"/>
        <v>0</v>
      </c>
      <c r="J172" s="216">
        <f t="shared" si="266"/>
        <v>0</v>
      </c>
      <c r="K172" s="216">
        <f t="shared" si="266"/>
        <v>0</v>
      </c>
      <c r="L172" s="216">
        <f t="shared" si="266"/>
        <v>0</v>
      </c>
      <c r="M172" s="216">
        <f t="shared" si="266"/>
        <v>0</v>
      </c>
      <c r="N172" s="216">
        <f t="shared" si="266"/>
        <v>0</v>
      </c>
      <c r="O172" s="216">
        <f t="shared" si="266"/>
        <v>0</v>
      </c>
      <c r="P172" s="216">
        <f t="shared" si="266"/>
        <v>0</v>
      </c>
      <c r="Q172" s="216">
        <f>SUM(E172:P172)</f>
        <v>0</v>
      </c>
    </row>
    <row r="173" spans="1:17" x14ac:dyDescent="0.25">
      <c r="A173" s="219"/>
      <c r="B173" s="220"/>
      <c r="C173" s="220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5"/>
    </row>
    <row r="175" spans="1:17" x14ac:dyDescent="0.25">
      <c r="D175" s="275" t="s">
        <v>147</v>
      </c>
      <c r="E175" s="293"/>
      <c r="F175" s="293">
        <f>E175</f>
        <v>0</v>
      </c>
      <c r="G175" s="293">
        <f t="shared" ref="G175" si="267">F175</f>
        <v>0</v>
      </c>
      <c r="H175" s="293">
        <f t="shared" ref="H175" si="268">G175</f>
        <v>0</v>
      </c>
      <c r="I175" s="293">
        <f t="shared" ref="I175" si="269">H175</f>
        <v>0</v>
      </c>
      <c r="J175" s="293">
        <f t="shared" ref="J175" si="270">I175</f>
        <v>0</v>
      </c>
      <c r="K175" s="293">
        <f t="shared" ref="K175" si="271">J175</f>
        <v>0</v>
      </c>
      <c r="L175" s="293">
        <f t="shared" ref="L175" si="272">K175</f>
        <v>0</v>
      </c>
      <c r="M175" s="293">
        <f t="shared" ref="M175" si="273">L175</f>
        <v>0</v>
      </c>
      <c r="N175" s="293">
        <f t="shared" ref="N175" si="274">M175</f>
        <v>0</v>
      </c>
      <c r="O175" s="293">
        <f t="shared" ref="O175" si="275">N175</f>
        <v>0</v>
      </c>
      <c r="P175" s="293">
        <f t="shared" ref="P175" si="276">O175</f>
        <v>0</v>
      </c>
      <c r="Q175" s="293">
        <f>SUM(E175:P175)</f>
        <v>0</v>
      </c>
    </row>
    <row r="176" spans="1:17" x14ac:dyDescent="0.25">
      <c r="B176" s="102" t="s">
        <v>126</v>
      </c>
      <c r="C176" s="130"/>
      <c r="D176" s="131" t="s">
        <v>127</v>
      </c>
      <c r="E176" s="216">
        <f>E175*$C$176</f>
        <v>0</v>
      </c>
      <c r="F176" s="216">
        <f t="shared" ref="F176:P176" si="277">F175*$C$176</f>
        <v>0</v>
      </c>
      <c r="G176" s="216">
        <f t="shared" si="277"/>
        <v>0</v>
      </c>
      <c r="H176" s="216">
        <f t="shared" si="277"/>
        <v>0</v>
      </c>
      <c r="I176" s="216">
        <f t="shared" si="277"/>
        <v>0</v>
      </c>
      <c r="J176" s="216">
        <f t="shared" si="277"/>
        <v>0</v>
      </c>
      <c r="K176" s="216">
        <f t="shared" si="277"/>
        <v>0</v>
      </c>
      <c r="L176" s="216">
        <f t="shared" si="277"/>
        <v>0</v>
      </c>
      <c r="M176" s="216">
        <f t="shared" si="277"/>
        <v>0</v>
      </c>
      <c r="N176" s="216">
        <f t="shared" si="277"/>
        <v>0</v>
      </c>
      <c r="O176" s="216">
        <f t="shared" si="277"/>
        <v>0</v>
      </c>
      <c r="P176" s="216">
        <f t="shared" si="277"/>
        <v>0</v>
      </c>
      <c r="Q176" s="216">
        <f>SUM(E176:P176)</f>
        <v>0</v>
      </c>
    </row>
    <row r="177" spans="1:17" x14ac:dyDescent="0.25">
      <c r="B177" s="276" t="s">
        <v>142</v>
      </c>
      <c r="C177" s="130"/>
      <c r="D177" s="131" t="s">
        <v>129</v>
      </c>
      <c r="E177" s="216">
        <f>E175*$C$177</f>
        <v>0</v>
      </c>
      <c r="F177" s="216">
        <f t="shared" ref="F177:P177" si="278">F175*$C$177</f>
        <v>0</v>
      </c>
      <c r="G177" s="216">
        <f t="shared" si="278"/>
        <v>0</v>
      </c>
      <c r="H177" s="216">
        <f t="shared" si="278"/>
        <v>0</v>
      </c>
      <c r="I177" s="216">
        <f t="shared" si="278"/>
        <v>0</v>
      </c>
      <c r="J177" s="216">
        <f t="shared" si="278"/>
        <v>0</v>
      </c>
      <c r="K177" s="216">
        <f t="shared" si="278"/>
        <v>0</v>
      </c>
      <c r="L177" s="216">
        <f t="shared" si="278"/>
        <v>0</v>
      </c>
      <c r="M177" s="216">
        <f t="shared" si="278"/>
        <v>0</v>
      </c>
      <c r="N177" s="216">
        <f t="shared" si="278"/>
        <v>0</v>
      </c>
      <c r="O177" s="216">
        <f t="shared" si="278"/>
        <v>0</v>
      </c>
      <c r="P177" s="216">
        <f t="shared" si="278"/>
        <v>0</v>
      </c>
      <c r="Q177" s="217">
        <f>SUM(E177:P177)</f>
        <v>0</v>
      </c>
    </row>
    <row r="178" spans="1:17" x14ac:dyDescent="0.25">
      <c r="A178" s="86"/>
      <c r="B178" s="87"/>
      <c r="C178" s="87"/>
      <c r="D178" s="215" t="s">
        <v>143</v>
      </c>
      <c r="E178" s="216">
        <f t="shared" ref="E178" si="279">E177*$C$38</f>
        <v>0</v>
      </c>
      <c r="F178" s="216">
        <f t="shared" ref="F178:P178" si="280">F176-F177</f>
        <v>0</v>
      </c>
      <c r="G178" s="216">
        <f t="shared" si="280"/>
        <v>0</v>
      </c>
      <c r="H178" s="216">
        <f t="shared" si="280"/>
        <v>0</v>
      </c>
      <c r="I178" s="216">
        <f t="shared" si="280"/>
        <v>0</v>
      </c>
      <c r="J178" s="216">
        <f t="shared" si="280"/>
        <v>0</v>
      </c>
      <c r="K178" s="216">
        <f t="shared" si="280"/>
        <v>0</v>
      </c>
      <c r="L178" s="216">
        <f t="shared" si="280"/>
        <v>0</v>
      </c>
      <c r="M178" s="216">
        <f t="shared" si="280"/>
        <v>0</v>
      </c>
      <c r="N178" s="216">
        <f t="shared" si="280"/>
        <v>0</v>
      </c>
      <c r="O178" s="216">
        <f t="shared" si="280"/>
        <v>0</v>
      </c>
      <c r="P178" s="216">
        <f t="shared" si="280"/>
        <v>0</v>
      </c>
      <c r="Q178" s="216">
        <f>SUM(E178:P178)</f>
        <v>0</v>
      </c>
    </row>
    <row r="179" spans="1:17" x14ac:dyDescent="0.25">
      <c r="A179" s="219"/>
      <c r="B179" s="220"/>
      <c r="C179" s="220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5"/>
    </row>
    <row r="181" spans="1:17" x14ac:dyDescent="0.25">
      <c r="D181" s="275" t="s">
        <v>147</v>
      </c>
      <c r="E181" s="293"/>
      <c r="F181" s="293">
        <f>E181</f>
        <v>0</v>
      </c>
      <c r="G181" s="293">
        <f t="shared" ref="G181" si="281">F181</f>
        <v>0</v>
      </c>
      <c r="H181" s="293">
        <f t="shared" ref="H181" si="282">G181</f>
        <v>0</v>
      </c>
      <c r="I181" s="293">
        <f t="shared" ref="I181" si="283">H181</f>
        <v>0</v>
      </c>
      <c r="J181" s="293">
        <f t="shared" ref="J181" si="284">I181</f>
        <v>0</v>
      </c>
      <c r="K181" s="293">
        <f t="shared" ref="K181" si="285">J181</f>
        <v>0</v>
      </c>
      <c r="L181" s="293">
        <f t="shared" ref="L181" si="286">K181</f>
        <v>0</v>
      </c>
      <c r="M181" s="293">
        <f t="shared" ref="M181" si="287">L181</f>
        <v>0</v>
      </c>
      <c r="N181" s="293">
        <f t="shared" ref="N181" si="288">M181</f>
        <v>0</v>
      </c>
      <c r="O181" s="293">
        <f t="shared" ref="O181" si="289">N181</f>
        <v>0</v>
      </c>
      <c r="P181" s="293">
        <f t="shared" ref="P181" si="290">O181</f>
        <v>0</v>
      </c>
      <c r="Q181" s="293">
        <f>SUM(E181:P181)</f>
        <v>0</v>
      </c>
    </row>
    <row r="182" spans="1:17" x14ac:dyDescent="0.25">
      <c r="B182" s="102" t="s">
        <v>126</v>
      </c>
      <c r="C182" s="130"/>
      <c r="D182" s="131" t="s">
        <v>127</v>
      </c>
      <c r="E182" s="216">
        <f>E181*$C$182</f>
        <v>0</v>
      </c>
      <c r="F182" s="216">
        <f t="shared" ref="F182:P182" si="291">F181*$C$182</f>
        <v>0</v>
      </c>
      <c r="G182" s="216">
        <f t="shared" si="291"/>
        <v>0</v>
      </c>
      <c r="H182" s="216">
        <f t="shared" si="291"/>
        <v>0</v>
      </c>
      <c r="I182" s="216">
        <f t="shared" si="291"/>
        <v>0</v>
      </c>
      <c r="J182" s="216">
        <f t="shared" si="291"/>
        <v>0</v>
      </c>
      <c r="K182" s="216">
        <f t="shared" si="291"/>
        <v>0</v>
      </c>
      <c r="L182" s="216">
        <f t="shared" si="291"/>
        <v>0</v>
      </c>
      <c r="M182" s="216">
        <f t="shared" si="291"/>
        <v>0</v>
      </c>
      <c r="N182" s="216">
        <f t="shared" si="291"/>
        <v>0</v>
      </c>
      <c r="O182" s="216">
        <f t="shared" si="291"/>
        <v>0</v>
      </c>
      <c r="P182" s="216">
        <f t="shared" si="291"/>
        <v>0</v>
      </c>
      <c r="Q182" s="216">
        <f>SUM(E182:P182)</f>
        <v>0</v>
      </c>
    </row>
    <row r="183" spans="1:17" x14ac:dyDescent="0.25">
      <c r="B183" s="276" t="s">
        <v>142</v>
      </c>
      <c r="C183" s="130"/>
      <c r="D183" s="131" t="s">
        <v>129</v>
      </c>
      <c r="E183" s="216">
        <f>$C$183*E181</f>
        <v>0</v>
      </c>
      <c r="F183" s="216">
        <f t="shared" ref="F183:P183" si="292">$C$183*F181</f>
        <v>0</v>
      </c>
      <c r="G183" s="216">
        <f t="shared" si="292"/>
        <v>0</v>
      </c>
      <c r="H183" s="216">
        <f t="shared" si="292"/>
        <v>0</v>
      </c>
      <c r="I183" s="216">
        <f t="shared" si="292"/>
        <v>0</v>
      </c>
      <c r="J183" s="216">
        <f t="shared" si="292"/>
        <v>0</v>
      </c>
      <c r="K183" s="216">
        <f t="shared" si="292"/>
        <v>0</v>
      </c>
      <c r="L183" s="216">
        <f t="shared" si="292"/>
        <v>0</v>
      </c>
      <c r="M183" s="216">
        <f t="shared" si="292"/>
        <v>0</v>
      </c>
      <c r="N183" s="216">
        <f t="shared" si="292"/>
        <v>0</v>
      </c>
      <c r="O183" s="216">
        <f t="shared" si="292"/>
        <v>0</v>
      </c>
      <c r="P183" s="216">
        <f t="shared" si="292"/>
        <v>0</v>
      </c>
      <c r="Q183" s="217">
        <f>SUM(E183:P183)</f>
        <v>0</v>
      </c>
    </row>
    <row r="184" spans="1:17" x14ac:dyDescent="0.25">
      <c r="A184" s="86"/>
      <c r="B184" s="87"/>
      <c r="C184" s="87"/>
      <c r="D184" s="215" t="s">
        <v>143</v>
      </c>
      <c r="E184" s="216">
        <f>E182-E183</f>
        <v>0</v>
      </c>
      <c r="F184" s="216">
        <f t="shared" ref="F184:P184" si="293">F182-F183</f>
        <v>0</v>
      </c>
      <c r="G184" s="216">
        <f t="shared" si="293"/>
        <v>0</v>
      </c>
      <c r="H184" s="216">
        <f t="shared" si="293"/>
        <v>0</v>
      </c>
      <c r="I184" s="216">
        <f t="shared" si="293"/>
        <v>0</v>
      </c>
      <c r="J184" s="216">
        <f t="shared" si="293"/>
        <v>0</v>
      </c>
      <c r="K184" s="216">
        <f t="shared" si="293"/>
        <v>0</v>
      </c>
      <c r="L184" s="216">
        <f t="shared" si="293"/>
        <v>0</v>
      </c>
      <c r="M184" s="216">
        <f t="shared" si="293"/>
        <v>0</v>
      </c>
      <c r="N184" s="216">
        <f t="shared" si="293"/>
        <v>0</v>
      </c>
      <c r="O184" s="216">
        <f t="shared" si="293"/>
        <v>0</v>
      </c>
      <c r="P184" s="216">
        <f t="shared" si="293"/>
        <v>0</v>
      </c>
      <c r="Q184" s="216">
        <f>SUM(E184:P184)</f>
        <v>0</v>
      </c>
    </row>
    <row r="185" spans="1:17" x14ac:dyDescent="0.25">
      <c r="A185" s="219"/>
      <c r="B185" s="220"/>
      <c r="C185" s="220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5"/>
    </row>
    <row r="187" spans="1:17" x14ac:dyDescent="0.25">
      <c r="D187" s="275" t="s">
        <v>147</v>
      </c>
      <c r="E187" s="293"/>
      <c r="F187" s="293">
        <f>E187</f>
        <v>0</v>
      </c>
      <c r="G187" s="293">
        <f t="shared" ref="G187" si="294">F187</f>
        <v>0</v>
      </c>
      <c r="H187" s="293">
        <f t="shared" ref="H187" si="295">G187</f>
        <v>0</v>
      </c>
      <c r="I187" s="293">
        <f t="shared" ref="I187" si="296">H187</f>
        <v>0</v>
      </c>
      <c r="J187" s="293">
        <f t="shared" ref="J187" si="297">I187</f>
        <v>0</v>
      </c>
      <c r="K187" s="293">
        <f t="shared" ref="K187" si="298">J187</f>
        <v>0</v>
      </c>
      <c r="L187" s="293">
        <f t="shared" ref="L187" si="299">K187</f>
        <v>0</v>
      </c>
      <c r="M187" s="293">
        <f t="shared" ref="M187" si="300">L187</f>
        <v>0</v>
      </c>
      <c r="N187" s="293">
        <f t="shared" ref="N187" si="301">M187</f>
        <v>0</v>
      </c>
      <c r="O187" s="293">
        <f t="shared" ref="O187" si="302">N187</f>
        <v>0</v>
      </c>
      <c r="P187" s="293">
        <f t="shared" ref="P187" si="303">O187</f>
        <v>0</v>
      </c>
      <c r="Q187" s="293">
        <f>SUM(E187:P187)</f>
        <v>0</v>
      </c>
    </row>
    <row r="188" spans="1:17" x14ac:dyDescent="0.25">
      <c r="B188" s="102" t="s">
        <v>126</v>
      </c>
      <c r="C188" s="130"/>
      <c r="D188" s="131" t="s">
        <v>127</v>
      </c>
      <c r="E188" s="216">
        <f>E187*$C$188</f>
        <v>0</v>
      </c>
      <c r="F188" s="216">
        <f t="shared" ref="F188:P188" si="304">F187*$C$188</f>
        <v>0</v>
      </c>
      <c r="G188" s="216">
        <f t="shared" si="304"/>
        <v>0</v>
      </c>
      <c r="H188" s="216">
        <f t="shared" si="304"/>
        <v>0</v>
      </c>
      <c r="I188" s="216">
        <f t="shared" si="304"/>
        <v>0</v>
      </c>
      <c r="J188" s="216">
        <f t="shared" si="304"/>
        <v>0</v>
      </c>
      <c r="K188" s="216">
        <f t="shared" si="304"/>
        <v>0</v>
      </c>
      <c r="L188" s="216">
        <f t="shared" si="304"/>
        <v>0</v>
      </c>
      <c r="M188" s="216">
        <f t="shared" si="304"/>
        <v>0</v>
      </c>
      <c r="N188" s="216">
        <f t="shared" si="304"/>
        <v>0</v>
      </c>
      <c r="O188" s="216">
        <f t="shared" si="304"/>
        <v>0</v>
      </c>
      <c r="P188" s="216">
        <f t="shared" si="304"/>
        <v>0</v>
      </c>
      <c r="Q188" s="216">
        <f>SUM(E188:P188)</f>
        <v>0</v>
      </c>
    </row>
    <row r="189" spans="1:17" x14ac:dyDescent="0.25">
      <c r="B189" s="276" t="s">
        <v>142</v>
      </c>
      <c r="C189" s="130"/>
      <c r="D189" s="131" t="s">
        <v>129</v>
      </c>
      <c r="E189" s="216">
        <f>$C$189*E187</f>
        <v>0</v>
      </c>
      <c r="F189" s="216">
        <f t="shared" ref="F189:P189" si="305">$C$189*F187</f>
        <v>0</v>
      </c>
      <c r="G189" s="216">
        <f t="shared" si="305"/>
        <v>0</v>
      </c>
      <c r="H189" s="216">
        <f t="shared" si="305"/>
        <v>0</v>
      </c>
      <c r="I189" s="216">
        <f t="shared" si="305"/>
        <v>0</v>
      </c>
      <c r="J189" s="216">
        <f t="shared" si="305"/>
        <v>0</v>
      </c>
      <c r="K189" s="216">
        <f t="shared" si="305"/>
        <v>0</v>
      </c>
      <c r="L189" s="216">
        <f t="shared" si="305"/>
        <v>0</v>
      </c>
      <c r="M189" s="216">
        <f t="shared" si="305"/>
        <v>0</v>
      </c>
      <c r="N189" s="216">
        <f t="shared" si="305"/>
        <v>0</v>
      </c>
      <c r="O189" s="216">
        <f t="shared" si="305"/>
        <v>0</v>
      </c>
      <c r="P189" s="216">
        <f t="shared" si="305"/>
        <v>0</v>
      </c>
      <c r="Q189" s="217">
        <f>SUM(E189:P189)</f>
        <v>0</v>
      </c>
    </row>
    <row r="190" spans="1:17" x14ac:dyDescent="0.25">
      <c r="A190" s="86"/>
      <c r="B190" s="87"/>
      <c r="C190" s="87"/>
      <c r="D190" s="215" t="s">
        <v>143</v>
      </c>
      <c r="E190" s="216">
        <f>E188-E189</f>
        <v>0</v>
      </c>
      <c r="F190" s="216">
        <f t="shared" ref="F190:P190" si="306">F188-F189</f>
        <v>0</v>
      </c>
      <c r="G190" s="216">
        <f t="shared" si="306"/>
        <v>0</v>
      </c>
      <c r="H190" s="216">
        <f t="shared" si="306"/>
        <v>0</v>
      </c>
      <c r="I190" s="216">
        <f t="shared" si="306"/>
        <v>0</v>
      </c>
      <c r="J190" s="216">
        <f t="shared" si="306"/>
        <v>0</v>
      </c>
      <c r="K190" s="216">
        <f t="shared" si="306"/>
        <v>0</v>
      </c>
      <c r="L190" s="216">
        <f t="shared" si="306"/>
        <v>0</v>
      </c>
      <c r="M190" s="216">
        <f t="shared" si="306"/>
        <v>0</v>
      </c>
      <c r="N190" s="216">
        <f t="shared" si="306"/>
        <v>0</v>
      </c>
      <c r="O190" s="216">
        <f t="shared" si="306"/>
        <v>0</v>
      </c>
      <c r="P190" s="216">
        <f t="shared" si="306"/>
        <v>0</v>
      </c>
      <c r="Q190" s="216">
        <f>SUM(E190:P190)</f>
        <v>0</v>
      </c>
    </row>
    <row r="191" spans="1:17" x14ac:dyDescent="0.25">
      <c r="A191" s="219"/>
      <c r="B191" s="220"/>
      <c r="C191" s="220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5"/>
    </row>
    <row r="193" spans="1:17" x14ac:dyDescent="0.25">
      <c r="D193" s="275" t="s">
        <v>147</v>
      </c>
      <c r="E193" s="293"/>
      <c r="F193" s="293">
        <f>E193</f>
        <v>0</v>
      </c>
      <c r="G193" s="293">
        <f t="shared" ref="G193" si="307">F193</f>
        <v>0</v>
      </c>
      <c r="H193" s="293">
        <f t="shared" ref="H193" si="308">G193</f>
        <v>0</v>
      </c>
      <c r="I193" s="293">
        <f t="shared" ref="I193" si="309">H193</f>
        <v>0</v>
      </c>
      <c r="J193" s="293">
        <f t="shared" ref="J193" si="310">I193</f>
        <v>0</v>
      </c>
      <c r="K193" s="293">
        <f t="shared" ref="K193" si="311">J193</f>
        <v>0</v>
      </c>
      <c r="L193" s="293">
        <f t="shared" ref="L193" si="312">K193</f>
        <v>0</v>
      </c>
      <c r="M193" s="293">
        <f t="shared" ref="M193" si="313">L193</f>
        <v>0</v>
      </c>
      <c r="N193" s="293">
        <f t="shared" ref="N193" si="314">M193</f>
        <v>0</v>
      </c>
      <c r="O193" s="293">
        <f t="shared" ref="O193" si="315">N193</f>
        <v>0</v>
      </c>
      <c r="P193" s="293">
        <f t="shared" ref="P193" si="316">O193</f>
        <v>0</v>
      </c>
      <c r="Q193" s="293">
        <f>SUM(E193:P193)</f>
        <v>0</v>
      </c>
    </row>
    <row r="194" spans="1:17" x14ac:dyDescent="0.25">
      <c r="B194" s="102" t="s">
        <v>126</v>
      </c>
      <c r="C194" s="130"/>
      <c r="D194" s="131" t="s">
        <v>127</v>
      </c>
      <c r="E194" s="216">
        <f>E193*$C$194</f>
        <v>0</v>
      </c>
      <c r="F194" s="216">
        <f t="shared" ref="F194:P194" si="317">F193*$C$194</f>
        <v>0</v>
      </c>
      <c r="G194" s="216">
        <f t="shared" si="317"/>
        <v>0</v>
      </c>
      <c r="H194" s="216">
        <f t="shared" si="317"/>
        <v>0</v>
      </c>
      <c r="I194" s="216">
        <f t="shared" si="317"/>
        <v>0</v>
      </c>
      <c r="J194" s="216">
        <f t="shared" si="317"/>
        <v>0</v>
      </c>
      <c r="K194" s="216">
        <f t="shared" si="317"/>
        <v>0</v>
      </c>
      <c r="L194" s="216">
        <f t="shared" si="317"/>
        <v>0</v>
      </c>
      <c r="M194" s="216">
        <f t="shared" si="317"/>
        <v>0</v>
      </c>
      <c r="N194" s="216">
        <f t="shared" si="317"/>
        <v>0</v>
      </c>
      <c r="O194" s="216">
        <f t="shared" si="317"/>
        <v>0</v>
      </c>
      <c r="P194" s="216">
        <f t="shared" si="317"/>
        <v>0</v>
      </c>
      <c r="Q194" s="216">
        <f>SUM(E194:P194)</f>
        <v>0</v>
      </c>
    </row>
    <row r="195" spans="1:17" x14ac:dyDescent="0.25">
      <c r="B195" s="276" t="s">
        <v>142</v>
      </c>
      <c r="C195" s="130"/>
      <c r="D195" s="131" t="s">
        <v>129</v>
      </c>
      <c r="E195" s="216">
        <f>$C$195*E193</f>
        <v>0</v>
      </c>
      <c r="F195" s="216">
        <f t="shared" ref="F195:P195" si="318">$C$195*F193</f>
        <v>0</v>
      </c>
      <c r="G195" s="216">
        <f t="shared" si="318"/>
        <v>0</v>
      </c>
      <c r="H195" s="216">
        <f t="shared" si="318"/>
        <v>0</v>
      </c>
      <c r="I195" s="216">
        <f t="shared" si="318"/>
        <v>0</v>
      </c>
      <c r="J195" s="216">
        <f t="shared" si="318"/>
        <v>0</v>
      </c>
      <c r="K195" s="216">
        <f t="shared" si="318"/>
        <v>0</v>
      </c>
      <c r="L195" s="216">
        <f t="shared" si="318"/>
        <v>0</v>
      </c>
      <c r="M195" s="216">
        <f t="shared" si="318"/>
        <v>0</v>
      </c>
      <c r="N195" s="216">
        <f t="shared" si="318"/>
        <v>0</v>
      </c>
      <c r="O195" s="216">
        <f t="shared" si="318"/>
        <v>0</v>
      </c>
      <c r="P195" s="216">
        <f t="shared" si="318"/>
        <v>0</v>
      </c>
      <c r="Q195" s="217">
        <f>SUM(E195:P195)</f>
        <v>0</v>
      </c>
    </row>
    <row r="196" spans="1:17" x14ac:dyDescent="0.25">
      <c r="A196" s="86"/>
      <c r="B196" s="87"/>
      <c r="C196" s="87"/>
      <c r="D196" s="215" t="s">
        <v>143</v>
      </c>
      <c r="E196" s="216">
        <f>E194-E195</f>
        <v>0</v>
      </c>
      <c r="F196" s="216">
        <f t="shared" ref="F196:P196" si="319">F194-F195</f>
        <v>0</v>
      </c>
      <c r="G196" s="216">
        <f t="shared" si="319"/>
        <v>0</v>
      </c>
      <c r="H196" s="216">
        <f t="shared" si="319"/>
        <v>0</v>
      </c>
      <c r="I196" s="216">
        <f t="shared" si="319"/>
        <v>0</v>
      </c>
      <c r="J196" s="216">
        <f t="shared" si="319"/>
        <v>0</v>
      </c>
      <c r="K196" s="216">
        <f t="shared" si="319"/>
        <v>0</v>
      </c>
      <c r="L196" s="216">
        <f t="shared" si="319"/>
        <v>0</v>
      </c>
      <c r="M196" s="216">
        <f t="shared" si="319"/>
        <v>0</v>
      </c>
      <c r="N196" s="216">
        <f t="shared" si="319"/>
        <v>0</v>
      </c>
      <c r="O196" s="216">
        <f t="shared" si="319"/>
        <v>0</v>
      </c>
      <c r="P196" s="216">
        <f t="shared" si="319"/>
        <v>0</v>
      </c>
      <c r="Q196" s="216">
        <f>SUM(E196:P196)</f>
        <v>0</v>
      </c>
    </row>
    <row r="197" spans="1:17" x14ac:dyDescent="0.25">
      <c r="A197" s="219"/>
      <c r="B197" s="220"/>
      <c r="C197" s="220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5"/>
    </row>
    <row r="199" spans="1:17" x14ac:dyDescent="0.25">
      <c r="D199" s="275" t="s">
        <v>147</v>
      </c>
      <c r="E199" s="293"/>
      <c r="F199" s="293">
        <f>E199</f>
        <v>0</v>
      </c>
      <c r="G199" s="293">
        <f t="shared" ref="G199" si="320">F199</f>
        <v>0</v>
      </c>
      <c r="H199" s="293">
        <f t="shared" ref="H199" si="321">G199</f>
        <v>0</v>
      </c>
      <c r="I199" s="293">
        <f t="shared" ref="I199" si="322">H199</f>
        <v>0</v>
      </c>
      <c r="J199" s="293">
        <f t="shared" ref="J199" si="323">I199</f>
        <v>0</v>
      </c>
      <c r="K199" s="293">
        <f t="shared" ref="K199" si="324">J199</f>
        <v>0</v>
      </c>
      <c r="L199" s="293">
        <f t="shared" ref="L199" si="325">K199</f>
        <v>0</v>
      </c>
      <c r="M199" s="293">
        <f t="shared" ref="M199" si="326">L199</f>
        <v>0</v>
      </c>
      <c r="N199" s="293">
        <f t="shared" ref="N199" si="327">M199</f>
        <v>0</v>
      </c>
      <c r="O199" s="293">
        <f t="shared" ref="O199" si="328">N199</f>
        <v>0</v>
      </c>
      <c r="P199" s="293">
        <f t="shared" ref="P199" si="329">O199</f>
        <v>0</v>
      </c>
      <c r="Q199" s="293">
        <f>SUM(E199:P199)</f>
        <v>0</v>
      </c>
    </row>
    <row r="200" spans="1:17" x14ac:dyDescent="0.25">
      <c r="B200" s="102" t="s">
        <v>126</v>
      </c>
      <c r="C200" s="130"/>
      <c r="D200" s="131" t="s">
        <v>127</v>
      </c>
      <c r="E200" s="216">
        <f>E199*$C$200</f>
        <v>0</v>
      </c>
      <c r="F200" s="216">
        <f t="shared" ref="F200:P200" si="330">F199*$C$200</f>
        <v>0</v>
      </c>
      <c r="G200" s="216">
        <f t="shared" si="330"/>
        <v>0</v>
      </c>
      <c r="H200" s="216">
        <f t="shared" si="330"/>
        <v>0</v>
      </c>
      <c r="I200" s="216">
        <f t="shared" si="330"/>
        <v>0</v>
      </c>
      <c r="J200" s="216">
        <f t="shared" si="330"/>
        <v>0</v>
      </c>
      <c r="K200" s="216">
        <f t="shared" si="330"/>
        <v>0</v>
      </c>
      <c r="L200" s="216">
        <f t="shared" si="330"/>
        <v>0</v>
      </c>
      <c r="M200" s="216">
        <f t="shared" si="330"/>
        <v>0</v>
      </c>
      <c r="N200" s="216">
        <f t="shared" si="330"/>
        <v>0</v>
      </c>
      <c r="O200" s="216">
        <f t="shared" si="330"/>
        <v>0</v>
      </c>
      <c r="P200" s="216">
        <f t="shared" si="330"/>
        <v>0</v>
      </c>
      <c r="Q200" s="216">
        <f>SUM(E200:P200)</f>
        <v>0</v>
      </c>
    </row>
    <row r="201" spans="1:17" x14ac:dyDescent="0.25">
      <c r="B201" s="276" t="s">
        <v>142</v>
      </c>
      <c r="C201" s="130"/>
      <c r="D201" s="131" t="s">
        <v>129</v>
      </c>
      <c r="E201" s="216">
        <f>$C$201*E199</f>
        <v>0</v>
      </c>
      <c r="F201" s="216">
        <f t="shared" ref="F201:P201" si="331">$C$201*F199</f>
        <v>0</v>
      </c>
      <c r="G201" s="216">
        <f t="shared" si="331"/>
        <v>0</v>
      </c>
      <c r="H201" s="216">
        <f t="shared" si="331"/>
        <v>0</v>
      </c>
      <c r="I201" s="216">
        <f t="shared" si="331"/>
        <v>0</v>
      </c>
      <c r="J201" s="216">
        <f t="shared" si="331"/>
        <v>0</v>
      </c>
      <c r="K201" s="216">
        <f t="shared" si="331"/>
        <v>0</v>
      </c>
      <c r="L201" s="216">
        <f t="shared" si="331"/>
        <v>0</v>
      </c>
      <c r="M201" s="216">
        <f t="shared" si="331"/>
        <v>0</v>
      </c>
      <c r="N201" s="216">
        <f t="shared" si="331"/>
        <v>0</v>
      </c>
      <c r="O201" s="216">
        <f t="shared" si="331"/>
        <v>0</v>
      </c>
      <c r="P201" s="216">
        <f t="shared" si="331"/>
        <v>0</v>
      </c>
      <c r="Q201" s="217">
        <f>SUM(E201:P201)</f>
        <v>0</v>
      </c>
    </row>
    <row r="202" spans="1:17" x14ac:dyDescent="0.25">
      <c r="A202" s="86"/>
      <c r="B202" s="87"/>
      <c r="C202" s="87"/>
      <c r="D202" s="215" t="s">
        <v>143</v>
      </c>
      <c r="E202" s="216">
        <f>E200-E201</f>
        <v>0</v>
      </c>
      <c r="F202" s="216">
        <f t="shared" ref="F202:P202" si="332">F200-F201</f>
        <v>0</v>
      </c>
      <c r="G202" s="216">
        <f t="shared" si="332"/>
        <v>0</v>
      </c>
      <c r="H202" s="216">
        <f t="shared" si="332"/>
        <v>0</v>
      </c>
      <c r="I202" s="216">
        <f t="shared" si="332"/>
        <v>0</v>
      </c>
      <c r="J202" s="216">
        <f t="shared" si="332"/>
        <v>0</v>
      </c>
      <c r="K202" s="216">
        <f t="shared" si="332"/>
        <v>0</v>
      </c>
      <c r="L202" s="216">
        <f t="shared" si="332"/>
        <v>0</v>
      </c>
      <c r="M202" s="216">
        <f t="shared" si="332"/>
        <v>0</v>
      </c>
      <c r="N202" s="216">
        <f t="shared" si="332"/>
        <v>0</v>
      </c>
      <c r="O202" s="216">
        <f t="shared" si="332"/>
        <v>0</v>
      </c>
      <c r="P202" s="216">
        <f t="shared" si="332"/>
        <v>0</v>
      </c>
      <c r="Q202" s="216">
        <f>SUM(E202:P202)</f>
        <v>0</v>
      </c>
    </row>
    <row r="203" spans="1:17" x14ac:dyDescent="0.25">
      <c r="A203" s="219"/>
      <c r="B203" s="220"/>
      <c r="C203" s="220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5"/>
    </row>
    <row r="205" spans="1:17" x14ac:dyDescent="0.25">
      <c r="D205" s="275" t="s">
        <v>147</v>
      </c>
      <c r="E205" s="293"/>
      <c r="F205" s="293">
        <f>E205</f>
        <v>0</v>
      </c>
      <c r="G205" s="293">
        <f t="shared" ref="G205" si="333">F205</f>
        <v>0</v>
      </c>
      <c r="H205" s="293">
        <f t="shared" ref="H205" si="334">G205</f>
        <v>0</v>
      </c>
      <c r="I205" s="293">
        <f t="shared" ref="I205" si="335">H205</f>
        <v>0</v>
      </c>
      <c r="J205" s="293">
        <f t="shared" ref="J205" si="336">I205</f>
        <v>0</v>
      </c>
      <c r="K205" s="293">
        <f t="shared" ref="K205" si="337">J205</f>
        <v>0</v>
      </c>
      <c r="L205" s="293">
        <f t="shared" ref="L205" si="338">K205</f>
        <v>0</v>
      </c>
      <c r="M205" s="293">
        <f t="shared" ref="M205" si="339">L205</f>
        <v>0</v>
      </c>
      <c r="N205" s="293">
        <f t="shared" ref="N205" si="340">M205</f>
        <v>0</v>
      </c>
      <c r="O205" s="293">
        <f t="shared" ref="O205" si="341">N205</f>
        <v>0</v>
      </c>
      <c r="P205" s="293">
        <f t="shared" ref="P205" si="342">O205</f>
        <v>0</v>
      </c>
      <c r="Q205" s="293">
        <f>SUM(E205:P205)</f>
        <v>0</v>
      </c>
    </row>
    <row r="206" spans="1:17" x14ac:dyDescent="0.25">
      <c r="B206" s="102" t="s">
        <v>126</v>
      </c>
      <c r="C206" s="130"/>
      <c r="D206" s="131" t="s">
        <v>127</v>
      </c>
      <c r="E206" s="216">
        <f>E205*$C$206</f>
        <v>0</v>
      </c>
      <c r="F206" s="216">
        <f t="shared" ref="F206:P206" si="343">F205*$C$206</f>
        <v>0</v>
      </c>
      <c r="G206" s="216">
        <f t="shared" si="343"/>
        <v>0</v>
      </c>
      <c r="H206" s="216">
        <f t="shared" si="343"/>
        <v>0</v>
      </c>
      <c r="I206" s="216">
        <f t="shared" si="343"/>
        <v>0</v>
      </c>
      <c r="J206" s="216">
        <f t="shared" si="343"/>
        <v>0</v>
      </c>
      <c r="K206" s="216">
        <f t="shared" si="343"/>
        <v>0</v>
      </c>
      <c r="L206" s="216">
        <f t="shared" si="343"/>
        <v>0</v>
      </c>
      <c r="M206" s="216">
        <f t="shared" si="343"/>
        <v>0</v>
      </c>
      <c r="N206" s="216">
        <f t="shared" si="343"/>
        <v>0</v>
      </c>
      <c r="O206" s="216">
        <f t="shared" si="343"/>
        <v>0</v>
      </c>
      <c r="P206" s="216">
        <f t="shared" si="343"/>
        <v>0</v>
      </c>
      <c r="Q206" s="216">
        <f>SUM(E206:P206)</f>
        <v>0</v>
      </c>
    </row>
    <row r="207" spans="1:17" x14ac:dyDescent="0.25">
      <c r="B207" s="276" t="s">
        <v>142</v>
      </c>
      <c r="C207" s="130"/>
      <c r="D207" s="131" t="s">
        <v>129</v>
      </c>
      <c r="E207" s="216">
        <f>$C$207*E205</f>
        <v>0</v>
      </c>
      <c r="F207" s="216">
        <f t="shared" ref="F207:P207" si="344">$C$207*F205</f>
        <v>0</v>
      </c>
      <c r="G207" s="216">
        <f t="shared" si="344"/>
        <v>0</v>
      </c>
      <c r="H207" s="216">
        <f t="shared" si="344"/>
        <v>0</v>
      </c>
      <c r="I207" s="216">
        <f t="shared" si="344"/>
        <v>0</v>
      </c>
      <c r="J207" s="216">
        <f t="shared" si="344"/>
        <v>0</v>
      </c>
      <c r="K207" s="216">
        <f t="shared" si="344"/>
        <v>0</v>
      </c>
      <c r="L207" s="216">
        <f t="shared" si="344"/>
        <v>0</v>
      </c>
      <c r="M207" s="216">
        <f t="shared" si="344"/>
        <v>0</v>
      </c>
      <c r="N207" s="216">
        <f t="shared" si="344"/>
        <v>0</v>
      </c>
      <c r="O207" s="216">
        <f t="shared" si="344"/>
        <v>0</v>
      </c>
      <c r="P207" s="216">
        <f t="shared" si="344"/>
        <v>0</v>
      </c>
      <c r="Q207" s="217">
        <f>SUM(E207:P207)</f>
        <v>0</v>
      </c>
    </row>
    <row r="208" spans="1:17" x14ac:dyDescent="0.25">
      <c r="A208" s="86"/>
      <c r="B208" s="87"/>
      <c r="C208" s="87"/>
      <c r="D208" s="215" t="s">
        <v>143</v>
      </c>
      <c r="E208" s="216">
        <f>E206-E207</f>
        <v>0</v>
      </c>
      <c r="F208" s="216">
        <f t="shared" ref="F208:P208" si="345">F206-F207</f>
        <v>0</v>
      </c>
      <c r="G208" s="216">
        <f t="shared" si="345"/>
        <v>0</v>
      </c>
      <c r="H208" s="216">
        <f t="shared" si="345"/>
        <v>0</v>
      </c>
      <c r="I208" s="216">
        <f t="shared" si="345"/>
        <v>0</v>
      </c>
      <c r="J208" s="216">
        <f t="shared" si="345"/>
        <v>0</v>
      </c>
      <c r="K208" s="216">
        <f t="shared" si="345"/>
        <v>0</v>
      </c>
      <c r="L208" s="216">
        <f t="shared" si="345"/>
        <v>0</v>
      </c>
      <c r="M208" s="216">
        <f t="shared" si="345"/>
        <v>0</v>
      </c>
      <c r="N208" s="216">
        <f t="shared" si="345"/>
        <v>0</v>
      </c>
      <c r="O208" s="216">
        <f t="shared" si="345"/>
        <v>0</v>
      </c>
      <c r="P208" s="216">
        <f t="shared" si="345"/>
        <v>0</v>
      </c>
      <c r="Q208" s="216">
        <f>SUM(E208:P208)</f>
        <v>0</v>
      </c>
    </row>
    <row r="209" spans="1:17" x14ac:dyDescent="0.25">
      <c r="A209" s="219"/>
      <c r="B209" s="220"/>
      <c r="C209" s="220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5"/>
    </row>
    <row r="211" spans="1:17" x14ac:dyDescent="0.25">
      <c r="D211" s="275" t="s">
        <v>147</v>
      </c>
      <c r="E211" s="293"/>
      <c r="F211" s="293">
        <f>E211</f>
        <v>0</v>
      </c>
      <c r="G211" s="293">
        <f t="shared" ref="G211" si="346">F211</f>
        <v>0</v>
      </c>
      <c r="H211" s="293">
        <f t="shared" ref="H211" si="347">G211</f>
        <v>0</v>
      </c>
      <c r="I211" s="293">
        <f t="shared" ref="I211" si="348">H211</f>
        <v>0</v>
      </c>
      <c r="J211" s="293">
        <f t="shared" ref="J211" si="349">I211</f>
        <v>0</v>
      </c>
      <c r="K211" s="293">
        <f t="shared" ref="K211" si="350">J211</f>
        <v>0</v>
      </c>
      <c r="L211" s="293">
        <f t="shared" ref="L211" si="351">K211</f>
        <v>0</v>
      </c>
      <c r="M211" s="293">
        <f t="shared" ref="M211" si="352">L211</f>
        <v>0</v>
      </c>
      <c r="N211" s="293">
        <f t="shared" ref="N211" si="353">M211</f>
        <v>0</v>
      </c>
      <c r="O211" s="293">
        <f t="shared" ref="O211" si="354">N211</f>
        <v>0</v>
      </c>
      <c r="P211" s="293">
        <f t="shared" ref="P211" si="355">O211</f>
        <v>0</v>
      </c>
      <c r="Q211" s="293">
        <f>SUM(E211:P211)</f>
        <v>0</v>
      </c>
    </row>
    <row r="212" spans="1:17" x14ac:dyDescent="0.25">
      <c r="B212" s="102" t="s">
        <v>126</v>
      </c>
      <c r="C212" s="130"/>
      <c r="D212" s="131" t="s">
        <v>127</v>
      </c>
      <c r="E212" s="216">
        <f>E211*$C$212</f>
        <v>0</v>
      </c>
      <c r="F212" s="216">
        <f t="shared" ref="F212:P212" si="356">F211*$C$212</f>
        <v>0</v>
      </c>
      <c r="G212" s="216">
        <f t="shared" si="356"/>
        <v>0</v>
      </c>
      <c r="H212" s="216">
        <f t="shared" si="356"/>
        <v>0</v>
      </c>
      <c r="I212" s="216">
        <f t="shared" si="356"/>
        <v>0</v>
      </c>
      <c r="J212" s="216">
        <f t="shared" si="356"/>
        <v>0</v>
      </c>
      <c r="K212" s="216">
        <f t="shared" si="356"/>
        <v>0</v>
      </c>
      <c r="L212" s="216">
        <f t="shared" si="356"/>
        <v>0</v>
      </c>
      <c r="M212" s="216">
        <f t="shared" si="356"/>
        <v>0</v>
      </c>
      <c r="N212" s="216">
        <f t="shared" si="356"/>
        <v>0</v>
      </c>
      <c r="O212" s="216">
        <f t="shared" si="356"/>
        <v>0</v>
      </c>
      <c r="P212" s="216">
        <f t="shared" si="356"/>
        <v>0</v>
      </c>
      <c r="Q212" s="216">
        <f>SUM(E212:P212)</f>
        <v>0</v>
      </c>
    </row>
    <row r="213" spans="1:17" x14ac:dyDescent="0.25">
      <c r="B213" s="276" t="s">
        <v>142</v>
      </c>
      <c r="C213" s="130"/>
      <c r="D213" s="131" t="s">
        <v>129</v>
      </c>
      <c r="E213" s="216">
        <f>$C$213*E211</f>
        <v>0</v>
      </c>
      <c r="F213" s="216">
        <f t="shared" ref="F213:P213" si="357">$C$213*F211</f>
        <v>0</v>
      </c>
      <c r="G213" s="216">
        <f t="shared" si="357"/>
        <v>0</v>
      </c>
      <c r="H213" s="216">
        <f t="shared" si="357"/>
        <v>0</v>
      </c>
      <c r="I213" s="216">
        <f t="shared" si="357"/>
        <v>0</v>
      </c>
      <c r="J213" s="216">
        <f t="shared" si="357"/>
        <v>0</v>
      </c>
      <c r="K213" s="216">
        <f t="shared" si="357"/>
        <v>0</v>
      </c>
      <c r="L213" s="216">
        <f t="shared" si="357"/>
        <v>0</v>
      </c>
      <c r="M213" s="216">
        <f t="shared" si="357"/>
        <v>0</v>
      </c>
      <c r="N213" s="216">
        <f t="shared" si="357"/>
        <v>0</v>
      </c>
      <c r="O213" s="216">
        <f t="shared" si="357"/>
        <v>0</v>
      </c>
      <c r="P213" s="216">
        <f t="shared" si="357"/>
        <v>0</v>
      </c>
      <c r="Q213" s="217">
        <f>SUM(E213:P213)</f>
        <v>0</v>
      </c>
    </row>
    <row r="214" spans="1:17" x14ac:dyDescent="0.25">
      <c r="A214" s="86"/>
      <c r="B214" s="87"/>
      <c r="C214" s="87"/>
      <c r="D214" s="215" t="s">
        <v>143</v>
      </c>
      <c r="E214" s="216">
        <f>E212-E213</f>
        <v>0</v>
      </c>
      <c r="F214" s="216">
        <f t="shared" ref="F214:P214" si="358">F212-F213</f>
        <v>0</v>
      </c>
      <c r="G214" s="216">
        <f t="shared" si="358"/>
        <v>0</v>
      </c>
      <c r="H214" s="216">
        <f t="shared" si="358"/>
        <v>0</v>
      </c>
      <c r="I214" s="216">
        <f t="shared" si="358"/>
        <v>0</v>
      </c>
      <c r="J214" s="216">
        <f t="shared" si="358"/>
        <v>0</v>
      </c>
      <c r="K214" s="216">
        <f t="shared" si="358"/>
        <v>0</v>
      </c>
      <c r="L214" s="216">
        <f t="shared" si="358"/>
        <v>0</v>
      </c>
      <c r="M214" s="216">
        <f t="shared" si="358"/>
        <v>0</v>
      </c>
      <c r="N214" s="216">
        <f t="shared" si="358"/>
        <v>0</v>
      </c>
      <c r="O214" s="216">
        <f t="shared" si="358"/>
        <v>0</v>
      </c>
      <c r="P214" s="216">
        <f t="shared" si="358"/>
        <v>0</v>
      </c>
      <c r="Q214" s="216">
        <f>SUM(E214:P214)</f>
        <v>0</v>
      </c>
    </row>
    <row r="215" spans="1:17" x14ac:dyDescent="0.25">
      <c r="A215" s="219"/>
      <c r="B215" s="220"/>
      <c r="C215" s="220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5"/>
    </row>
    <row r="217" spans="1:17" x14ac:dyDescent="0.25">
      <c r="D217" s="275" t="s">
        <v>147</v>
      </c>
      <c r="E217" s="293"/>
      <c r="F217" s="293">
        <f>E217</f>
        <v>0</v>
      </c>
      <c r="G217" s="293">
        <f t="shared" ref="G217" si="359">F217</f>
        <v>0</v>
      </c>
      <c r="H217" s="293">
        <f t="shared" ref="H217" si="360">G217</f>
        <v>0</v>
      </c>
      <c r="I217" s="293">
        <f t="shared" ref="I217" si="361">H217</f>
        <v>0</v>
      </c>
      <c r="J217" s="293">
        <f t="shared" ref="J217" si="362">I217</f>
        <v>0</v>
      </c>
      <c r="K217" s="293">
        <f t="shared" ref="K217" si="363">J217</f>
        <v>0</v>
      </c>
      <c r="L217" s="293">
        <f t="shared" ref="L217" si="364">K217</f>
        <v>0</v>
      </c>
      <c r="M217" s="293">
        <f t="shared" ref="M217" si="365">L217</f>
        <v>0</v>
      </c>
      <c r="N217" s="293">
        <f t="shared" ref="N217" si="366">M217</f>
        <v>0</v>
      </c>
      <c r="O217" s="293">
        <f t="shared" ref="O217" si="367">N217</f>
        <v>0</v>
      </c>
      <c r="P217" s="293">
        <f t="shared" ref="P217" si="368">O217</f>
        <v>0</v>
      </c>
      <c r="Q217" s="293">
        <f>SUM(E217:P217)</f>
        <v>0</v>
      </c>
    </row>
    <row r="218" spans="1:17" x14ac:dyDescent="0.25">
      <c r="B218" s="102" t="s">
        <v>126</v>
      </c>
      <c r="C218" s="130"/>
      <c r="D218" s="131" t="s">
        <v>127</v>
      </c>
      <c r="E218" s="216">
        <f>E217*$C$218</f>
        <v>0</v>
      </c>
      <c r="F218" s="216">
        <f t="shared" ref="F218:P218" si="369">F217*$C$218</f>
        <v>0</v>
      </c>
      <c r="G218" s="216">
        <f t="shared" si="369"/>
        <v>0</v>
      </c>
      <c r="H218" s="216">
        <f t="shared" si="369"/>
        <v>0</v>
      </c>
      <c r="I218" s="216">
        <f t="shared" si="369"/>
        <v>0</v>
      </c>
      <c r="J218" s="216">
        <f t="shared" si="369"/>
        <v>0</v>
      </c>
      <c r="K218" s="216">
        <f t="shared" si="369"/>
        <v>0</v>
      </c>
      <c r="L218" s="216">
        <f t="shared" si="369"/>
        <v>0</v>
      </c>
      <c r="M218" s="216">
        <f t="shared" si="369"/>
        <v>0</v>
      </c>
      <c r="N218" s="216">
        <f t="shared" si="369"/>
        <v>0</v>
      </c>
      <c r="O218" s="216">
        <f t="shared" si="369"/>
        <v>0</v>
      </c>
      <c r="P218" s="216">
        <f t="shared" si="369"/>
        <v>0</v>
      </c>
      <c r="Q218" s="216">
        <f>SUM(E218:P218)</f>
        <v>0</v>
      </c>
    </row>
    <row r="219" spans="1:17" x14ac:dyDescent="0.25">
      <c r="B219" s="276" t="s">
        <v>142</v>
      </c>
      <c r="C219" s="130"/>
      <c r="D219" s="131" t="s">
        <v>129</v>
      </c>
      <c r="E219" s="216">
        <f>$C$219*E217</f>
        <v>0</v>
      </c>
      <c r="F219" s="216">
        <f t="shared" ref="F219:P219" si="370">$C$219*F217</f>
        <v>0</v>
      </c>
      <c r="G219" s="216">
        <f t="shared" si="370"/>
        <v>0</v>
      </c>
      <c r="H219" s="216">
        <f t="shared" si="370"/>
        <v>0</v>
      </c>
      <c r="I219" s="216">
        <f t="shared" si="370"/>
        <v>0</v>
      </c>
      <c r="J219" s="216">
        <f t="shared" si="370"/>
        <v>0</v>
      </c>
      <c r="K219" s="216">
        <f t="shared" si="370"/>
        <v>0</v>
      </c>
      <c r="L219" s="216">
        <f t="shared" si="370"/>
        <v>0</v>
      </c>
      <c r="M219" s="216">
        <f t="shared" si="370"/>
        <v>0</v>
      </c>
      <c r="N219" s="216">
        <f t="shared" si="370"/>
        <v>0</v>
      </c>
      <c r="O219" s="216">
        <f t="shared" si="370"/>
        <v>0</v>
      </c>
      <c r="P219" s="216">
        <f t="shared" si="370"/>
        <v>0</v>
      </c>
      <c r="Q219" s="217">
        <f>SUM(E219:P219)</f>
        <v>0</v>
      </c>
    </row>
    <row r="220" spans="1:17" x14ac:dyDescent="0.25">
      <c r="A220" s="86"/>
      <c r="B220" s="87"/>
      <c r="C220" s="87"/>
      <c r="D220" s="215" t="s">
        <v>143</v>
      </c>
      <c r="E220" s="216">
        <f>E218-E219</f>
        <v>0</v>
      </c>
      <c r="F220" s="216">
        <f t="shared" ref="F220:P220" si="371">F218-F219</f>
        <v>0</v>
      </c>
      <c r="G220" s="216">
        <f t="shared" si="371"/>
        <v>0</v>
      </c>
      <c r="H220" s="216">
        <f t="shared" si="371"/>
        <v>0</v>
      </c>
      <c r="I220" s="216">
        <f t="shared" si="371"/>
        <v>0</v>
      </c>
      <c r="J220" s="216">
        <f t="shared" si="371"/>
        <v>0</v>
      </c>
      <c r="K220" s="216">
        <f t="shared" si="371"/>
        <v>0</v>
      </c>
      <c r="L220" s="216">
        <f t="shared" si="371"/>
        <v>0</v>
      </c>
      <c r="M220" s="216">
        <f t="shared" si="371"/>
        <v>0</v>
      </c>
      <c r="N220" s="216">
        <f t="shared" si="371"/>
        <v>0</v>
      </c>
      <c r="O220" s="216">
        <f t="shared" si="371"/>
        <v>0</v>
      </c>
      <c r="P220" s="216">
        <f t="shared" si="371"/>
        <v>0</v>
      </c>
      <c r="Q220" s="216">
        <f>SUM(E220:P220)</f>
        <v>0</v>
      </c>
    </row>
    <row r="221" spans="1:17" x14ac:dyDescent="0.25">
      <c r="A221" s="219"/>
      <c r="B221" s="220"/>
      <c r="C221" s="220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5"/>
    </row>
    <row r="223" spans="1:17" x14ac:dyDescent="0.25">
      <c r="D223" s="275" t="s">
        <v>147</v>
      </c>
      <c r="E223" s="293"/>
      <c r="F223" s="293">
        <f>E223</f>
        <v>0</v>
      </c>
      <c r="G223" s="293">
        <f t="shared" ref="G223" si="372">F223</f>
        <v>0</v>
      </c>
      <c r="H223" s="293">
        <f t="shared" ref="H223" si="373">G223</f>
        <v>0</v>
      </c>
      <c r="I223" s="293">
        <f t="shared" ref="I223" si="374">H223</f>
        <v>0</v>
      </c>
      <c r="J223" s="293">
        <f t="shared" ref="J223" si="375">I223</f>
        <v>0</v>
      </c>
      <c r="K223" s="293">
        <f t="shared" ref="K223" si="376">J223</f>
        <v>0</v>
      </c>
      <c r="L223" s="293">
        <f t="shared" ref="L223" si="377">K223</f>
        <v>0</v>
      </c>
      <c r="M223" s="293">
        <f t="shared" ref="M223" si="378">L223</f>
        <v>0</v>
      </c>
      <c r="N223" s="293">
        <f t="shared" ref="N223" si="379">M223</f>
        <v>0</v>
      </c>
      <c r="O223" s="293">
        <f t="shared" ref="O223" si="380">N223</f>
        <v>0</v>
      </c>
      <c r="P223" s="293">
        <f t="shared" ref="P223" si="381">O223</f>
        <v>0</v>
      </c>
      <c r="Q223" s="293">
        <f>SUM(E223:P223)</f>
        <v>0</v>
      </c>
    </row>
    <row r="224" spans="1:17" x14ac:dyDescent="0.25">
      <c r="B224" s="102" t="s">
        <v>126</v>
      </c>
      <c r="C224" s="130"/>
      <c r="D224" s="131" t="s">
        <v>127</v>
      </c>
      <c r="E224" s="216">
        <f>E223*$C$224</f>
        <v>0</v>
      </c>
      <c r="F224" s="216">
        <f t="shared" ref="F224:P224" si="382">F223*$C$224</f>
        <v>0</v>
      </c>
      <c r="G224" s="216">
        <f t="shared" si="382"/>
        <v>0</v>
      </c>
      <c r="H224" s="216">
        <f t="shared" si="382"/>
        <v>0</v>
      </c>
      <c r="I224" s="216">
        <f t="shared" si="382"/>
        <v>0</v>
      </c>
      <c r="J224" s="216">
        <f t="shared" si="382"/>
        <v>0</v>
      </c>
      <c r="K224" s="216">
        <f t="shared" si="382"/>
        <v>0</v>
      </c>
      <c r="L224" s="216">
        <f t="shared" si="382"/>
        <v>0</v>
      </c>
      <c r="M224" s="216">
        <f t="shared" si="382"/>
        <v>0</v>
      </c>
      <c r="N224" s="216">
        <f t="shared" si="382"/>
        <v>0</v>
      </c>
      <c r="O224" s="216">
        <f t="shared" si="382"/>
        <v>0</v>
      </c>
      <c r="P224" s="216">
        <f t="shared" si="382"/>
        <v>0</v>
      </c>
      <c r="Q224" s="216">
        <f>SUM(E224:P224)</f>
        <v>0</v>
      </c>
    </row>
    <row r="225" spans="1:17" x14ac:dyDescent="0.25">
      <c r="B225" s="276" t="s">
        <v>142</v>
      </c>
      <c r="C225" s="130"/>
      <c r="D225" s="131" t="s">
        <v>129</v>
      </c>
      <c r="E225" s="216">
        <f>$C$225*E223</f>
        <v>0</v>
      </c>
      <c r="F225" s="216">
        <f t="shared" ref="F225:P225" si="383">$C$225*F223</f>
        <v>0</v>
      </c>
      <c r="G225" s="216">
        <f t="shared" si="383"/>
        <v>0</v>
      </c>
      <c r="H225" s="216">
        <f t="shared" si="383"/>
        <v>0</v>
      </c>
      <c r="I225" s="216">
        <f t="shared" si="383"/>
        <v>0</v>
      </c>
      <c r="J225" s="216">
        <f t="shared" si="383"/>
        <v>0</v>
      </c>
      <c r="K225" s="216">
        <f t="shared" si="383"/>
        <v>0</v>
      </c>
      <c r="L225" s="216">
        <f t="shared" si="383"/>
        <v>0</v>
      </c>
      <c r="M225" s="216">
        <f t="shared" si="383"/>
        <v>0</v>
      </c>
      <c r="N225" s="216">
        <f t="shared" si="383"/>
        <v>0</v>
      </c>
      <c r="O225" s="216">
        <f t="shared" si="383"/>
        <v>0</v>
      </c>
      <c r="P225" s="216">
        <f t="shared" si="383"/>
        <v>0</v>
      </c>
      <c r="Q225" s="217">
        <f>SUM(E225:P225)</f>
        <v>0</v>
      </c>
    </row>
    <row r="226" spans="1:17" x14ac:dyDescent="0.25">
      <c r="A226" s="86"/>
      <c r="B226" s="87"/>
      <c r="C226" s="87"/>
      <c r="D226" s="215" t="s">
        <v>143</v>
      </c>
      <c r="E226" s="216">
        <f>E224-E225</f>
        <v>0</v>
      </c>
      <c r="F226" s="216">
        <f t="shared" ref="F226:P226" si="384">F224-F225</f>
        <v>0</v>
      </c>
      <c r="G226" s="216">
        <f t="shared" si="384"/>
        <v>0</v>
      </c>
      <c r="H226" s="216">
        <f t="shared" si="384"/>
        <v>0</v>
      </c>
      <c r="I226" s="216">
        <f t="shared" si="384"/>
        <v>0</v>
      </c>
      <c r="J226" s="216">
        <f t="shared" si="384"/>
        <v>0</v>
      </c>
      <c r="K226" s="216">
        <f t="shared" si="384"/>
        <v>0</v>
      </c>
      <c r="L226" s="216">
        <f t="shared" si="384"/>
        <v>0</v>
      </c>
      <c r="M226" s="216">
        <f t="shared" si="384"/>
        <v>0</v>
      </c>
      <c r="N226" s="216">
        <f t="shared" si="384"/>
        <v>0</v>
      </c>
      <c r="O226" s="216">
        <f t="shared" si="384"/>
        <v>0</v>
      </c>
      <c r="P226" s="216">
        <f t="shared" si="384"/>
        <v>0</v>
      </c>
      <c r="Q226" s="216">
        <f>SUM(E226:P226)</f>
        <v>0</v>
      </c>
    </row>
    <row r="227" spans="1:17" x14ac:dyDescent="0.25">
      <c r="A227" s="219"/>
      <c r="B227" s="220"/>
      <c r="C227" s="220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5"/>
    </row>
    <row r="229" spans="1:17" x14ac:dyDescent="0.25">
      <c r="D229" s="275" t="s">
        <v>147</v>
      </c>
      <c r="E229" s="293"/>
      <c r="F229" s="293">
        <f>E229</f>
        <v>0</v>
      </c>
      <c r="G229" s="293">
        <f t="shared" ref="G229" si="385">F229</f>
        <v>0</v>
      </c>
      <c r="H229" s="293">
        <f t="shared" ref="H229" si="386">G229</f>
        <v>0</v>
      </c>
      <c r="I229" s="293">
        <f t="shared" ref="I229" si="387">H229</f>
        <v>0</v>
      </c>
      <c r="J229" s="293">
        <f t="shared" ref="J229" si="388">I229</f>
        <v>0</v>
      </c>
      <c r="K229" s="293">
        <f t="shared" ref="K229" si="389">J229</f>
        <v>0</v>
      </c>
      <c r="L229" s="293">
        <f t="shared" ref="L229" si="390">K229</f>
        <v>0</v>
      </c>
      <c r="M229" s="293">
        <f t="shared" ref="M229" si="391">L229</f>
        <v>0</v>
      </c>
      <c r="N229" s="293">
        <f t="shared" ref="N229" si="392">M229</f>
        <v>0</v>
      </c>
      <c r="O229" s="293">
        <f t="shared" ref="O229" si="393">N229</f>
        <v>0</v>
      </c>
      <c r="P229" s="293">
        <f t="shared" ref="P229" si="394">O229</f>
        <v>0</v>
      </c>
      <c r="Q229" s="293">
        <f>SUM(E229:P229)</f>
        <v>0</v>
      </c>
    </row>
    <row r="230" spans="1:17" x14ac:dyDescent="0.25">
      <c r="B230" s="102" t="s">
        <v>126</v>
      </c>
      <c r="C230" s="130"/>
      <c r="D230" s="131" t="s">
        <v>127</v>
      </c>
      <c r="E230" s="216">
        <f>E229*$C$230</f>
        <v>0</v>
      </c>
      <c r="F230" s="216">
        <f t="shared" ref="F230:P230" si="395">F229*$C$230</f>
        <v>0</v>
      </c>
      <c r="G230" s="216">
        <f t="shared" si="395"/>
        <v>0</v>
      </c>
      <c r="H230" s="216">
        <f t="shared" si="395"/>
        <v>0</v>
      </c>
      <c r="I230" s="216">
        <f t="shared" si="395"/>
        <v>0</v>
      </c>
      <c r="J230" s="216">
        <f t="shared" si="395"/>
        <v>0</v>
      </c>
      <c r="K230" s="216">
        <f t="shared" si="395"/>
        <v>0</v>
      </c>
      <c r="L230" s="216">
        <f t="shared" si="395"/>
        <v>0</v>
      </c>
      <c r="M230" s="216">
        <f t="shared" si="395"/>
        <v>0</v>
      </c>
      <c r="N230" s="216">
        <f t="shared" si="395"/>
        <v>0</v>
      </c>
      <c r="O230" s="216">
        <f t="shared" si="395"/>
        <v>0</v>
      </c>
      <c r="P230" s="216">
        <f t="shared" si="395"/>
        <v>0</v>
      </c>
      <c r="Q230" s="216">
        <f>SUM(E230:P230)</f>
        <v>0</v>
      </c>
    </row>
    <row r="231" spans="1:17" x14ac:dyDescent="0.25">
      <c r="B231" s="276" t="s">
        <v>142</v>
      </c>
      <c r="C231" s="130"/>
      <c r="D231" s="131" t="s">
        <v>129</v>
      </c>
      <c r="E231" s="216">
        <f>$C$231*E229</f>
        <v>0</v>
      </c>
      <c r="F231" s="216">
        <f t="shared" ref="F231:P231" si="396">$C$231*F229</f>
        <v>0</v>
      </c>
      <c r="G231" s="216">
        <f t="shared" si="396"/>
        <v>0</v>
      </c>
      <c r="H231" s="216">
        <f t="shared" si="396"/>
        <v>0</v>
      </c>
      <c r="I231" s="216">
        <f t="shared" si="396"/>
        <v>0</v>
      </c>
      <c r="J231" s="216">
        <f t="shared" si="396"/>
        <v>0</v>
      </c>
      <c r="K231" s="216">
        <f t="shared" si="396"/>
        <v>0</v>
      </c>
      <c r="L231" s="216">
        <f t="shared" si="396"/>
        <v>0</v>
      </c>
      <c r="M231" s="216">
        <f t="shared" si="396"/>
        <v>0</v>
      </c>
      <c r="N231" s="216">
        <f t="shared" si="396"/>
        <v>0</v>
      </c>
      <c r="O231" s="216">
        <f t="shared" si="396"/>
        <v>0</v>
      </c>
      <c r="P231" s="216">
        <f t="shared" si="396"/>
        <v>0</v>
      </c>
      <c r="Q231" s="217">
        <f>SUM(E231:P231)</f>
        <v>0</v>
      </c>
    </row>
    <row r="232" spans="1:17" x14ac:dyDescent="0.25">
      <c r="A232" s="86"/>
      <c r="B232" s="87"/>
      <c r="C232" s="87"/>
      <c r="D232" s="215" t="s">
        <v>143</v>
      </c>
      <c r="E232" s="216">
        <f>E230-E231</f>
        <v>0</v>
      </c>
      <c r="F232" s="216">
        <f t="shared" ref="F232:P232" si="397">F230-F231</f>
        <v>0</v>
      </c>
      <c r="G232" s="216">
        <f t="shared" si="397"/>
        <v>0</v>
      </c>
      <c r="H232" s="216">
        <f t="shared" si="397"/>
        <v>0</v>
      </c>
      <c r="I232" s="216">
        <f t="shared" si="397"/>
        <v>0</v>
      </c>
      <c r="J232" s="216">
        <f t="shared" si="397"/>
        <v>0</v>
      </c>
      <c r="K232" s="216">
        <f t="shared" si="397"/>
        <v>0</v>
      </c>
      <c r="L232" s="216">
        <f t="shared" si="397"/>
        <v>0</v>
      </c>
      <c r="M232" s="216">
        <f t="shared" si="397"/>
        <v>0</v>
      </c>
      <c r="N232" s="216">
        <f t="shared" si="397"/>
        <v>0</v>
      </c>
      <c r="O232" s="216">
        <f t="shared" si="397"/>
        <v>0</v>
      </c>
      <c r="P232" s="216">
        <f t="shared" si="397"/>
        <v>0</v>
      </c>
      <c r="Q232" s="216">
        <f>SUM(E232:P232)</f>
        <v>0</v>
      </c>
    </row>
    <row r="233" spans="1:17" x14ac:dyDescent="0.25">
      <c r="A233" s="219"/>
      <c r="B233" s="220"/>
      <c r="C233" s="220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5"/>
    </row>
    <row r="235" spans="1:17" x14ac:dyDescent="0.25">
      <c r="D235" s="275" t="s">
        <v>147</v>
      </c>
      <c r="E235" s="293"/>
      <c r="F235" s="293">
        <f>E235</f>
        <v>0</v>
      </c>
      <c r="G235" s="293">
        <f t="shared" ref="G235" si="398">F235</f>
        <v>0</v>
      </c>
      <c r="H235" s="293">
        <f t="shared" ref="H235" si="399">G235</f>
        <v>0</v>
      </c>
      <c r="I235" s="293">
        <f t="shared" ref="I235" si="400">H235</f>
        <v>0</v>
      </c>
      <c r="J235" s="293">
        <f t="shared" ref="J235" si="401">I235</f>
        <v>0</v>
      </c>
      <c r="K235" s="293">
        <f t="shared" ref="K235" si="402">J235</f>
        <v>0</v>
      </c>
      <c r="L235" s="293">
        <f t="shared" ref="L235" si="403">K235</f>
        <v>0</v>
      </c>
      <c r="M235" s="293">
        <f t="shared" ref="M235" si="404">L235</f>
        <v>0</v>
      </c>
      <c r="N235" s="293">
        <f t="shared" ref="N235" si="405">M235</f>
        <v>0</v>
      </c>
      <c r="O235" s="293">
        <f t="shared" ref="O235" si="406">N235</f>
        <v>0</v>
      </c>
      <c r="P235" s="293">
        <f t="shared" ref="P235" si="407">O235</f>
        <v>0</v>
      </c>
      <c r="Q235" s="293">
        <f>SUM(E235:P235)</f>
        <v>0</v>
      </c>
    </row>
    <row r="236" spans="1:17" x14ac:dyDescent="0.25">
      <c r="B236" s="102" t="s">
        <v>126</v>
      </c>
      <c r="C236" s="130"/>
      <c r="D236" s="131" t="s">
        <v>127</v>
      </c>
      <c r="E236" s="216">
        <f>E235*$C$236</f>
        <v>0</v>
      </c>
      <c r="F236" s="216">
        <f t="shared" ref="F236:P236" si="408">F235*$C$236</f>
        <v>0</v>
      </c>
      <c r="G236" s="216">
        <f t="shared" si="408"/>
        <v>0</v>
      </c>
      <c r="H236" s="216">
        <f t="shared" si="408"/>
        <v>0</v>
      </c>
      <c r="I236" s="216">
        <f t="shared" si="408"/>
        <v>0</v>
      </c>
      <c r="J236" s="216">
        <f t="shared" si="408"/>
        <v>0</v>
      </c>
      <c r="K236" s="216">
        <f t="shared" si="408"/>
        <v>0</v>
      </c>
      <c r="L236" s="216">
        <f t="shared" si="408"/>
        <v>0</v>
      </c>
      <c r="M236" s="216">
        <f t="shared" si="408"/>
        <v>0</v>
      </c>
      <c r="N236" s="216">
        <f t="shared" si="408"/>
        <v>0</v>
      </c>
      <c r="O236" s="216">
        <f t="shared" si="408"/>
        <v>0</v>
      </c>
      <c r="P236" s="216">
        <f t="shared" si="408"/>
        <v>0</v>
      </c>
      <c r="Q236" s="216">
        <f>SUM(E236:P236)</f>
        <v>0</v>
      </c>
    </row>
    <row r="237" spans="1:17" x14ac:dyDescent="0.25">
      <c r="B237" s="276" t="s">
        <v>142</v>
      </c>
      <c r="C237" s="130"/>
      <c r="D237" s="131" t="s">
        <v>129</v>
      </c>
      <c r="E237" s="216">
        <f>$C$237*E235</f>
        <v>0</v>
      </c>
      <c r="F237" s="216">
        <f t="shared" ref="F237:P237" si="409">$C$237*F235</f>
        <v>0</v>
      </c>
      <c r="G237" s="216">
        <f t="shared" si="409"/>
        <v>0</v>
      </c>
      <c r="H237" s="216">
        <f t="shared" si="409"/>
        <v>0</v>
      </c>
      <c r="I237" s="216">
        <f t="shared" si="409"/>
        <v>0</v>
      </c>
      <c r="J237" s="216">
        <f t="shared" si="409"/>
        <v>0</v>
      </c>
      <c r="K237" s="216">
        <f t="shared" si="409"/>
        <v>0</v>
      </c>
      <c r="L237" s="216">
        <f t="shared" si="409"/>
        <v>0</v>
      </c>
      <c r="M237" s="216">
        <f t="shared" si="409"/>
        <v>0</v>
      </c>
      <c r="N237" s="216">
        <f t="shared" si="409"/>
        <v>0</v>
      </c>
      <c r="O237" s="216">
        <f t="shared" si="409"/>
        <v>0</v>
      </c>
      <c r="P237" s="216">
        <f t="shared" si="409"/>
        <v>0</v>
      </c>
      <c r="Q237" s="217">
        <f>SUM(E237:P237)</f>
        <v>0</v>
      </c>
    </row>
    <row r="238" spans="1:17" x14ac:dyDescent="0.25">
      <c r="A238" s="86"/>
      <c r="B238" s="87"/>
      <c r="C238" s="87"/>
      <c r="D238" s="215" t="s">
        <v>143</v>
      </c>
      <c r="E238" s="216">
        <f>E236-E237</f>
        <v>0</v>
      </c>
      <c r="F238" s="216">
        <f t="shared" ref="F238:P238" si="410">F236-F237</f>
        <v>0</v>
      </c>
      <c r="G238" s="216">
        <f t="shared" si="410"/>
        <v>0</v>
      </c>
      <c r="H238" s="216">
        <f t="shared" si="410"/>
        <v>0</v>
      </c>
      <c r="I238" s="216">
        <f t="shared" si="410"/>
        <v>0</v>
      </c>
      <c r="J238" s="216">
        <f t="shared" si="410"/>
        <v>0</v>
      </c>
      <c r="K238" s="216">
        <f t="shared" si="410"/>
        <v>0</v>
      </c>
      <c r="L238" s="216">
        <f t="shared" si="410"/>
        <v>0</v>
      </c>
      <c r="M238" s="216">
        <f t="shared" si="410"/>
        <v>0</v>
      </c>
      <c r="N238" s="216">
        <f t="shared" si="410"/>
        <v>0</v>
      </c>
      <c r="O238" s="216">
        <f t="shared" si="410"/>
        <v>0</v>
      </c>
      <c r="P238" s="216">
        <f t="shared" si="410"/>
        <v>0</v>
      </c>
      <c r="Q238" s="216">
        <f>SUM(E238:P238)</f>
        <v>0</v>
      </c>
    </row>
    <row r="239" spans="1:17" x14ac:dyDescent="0.25">
      <c r="A239" s="219"/>
      <c r="B239" s="220"/>
      <c r="C239" s="220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5"/>
    </row>
    <row r="241" spans="1:17" x14ac:dyDescent="0.25">
      <c r="D241" s="275" t="s">
        <v>147</v>
      </c>
      <c r="E241" s="293"/>
      <c r="F241" s="293">
        <f>E241</f>
        <v>0</v>
      </c>
      <c r="G241" s="293">
        <f t="shared" ref="G241" si="411">F241</f>
        <v>0</v>
      </c>
      <c r="H241" s="293">
        <f t="shared" ref="H241" si="412">G241</f>
        <v>0</v>
      </c>
      <c r="I241" s="293">
        <f t="shared" ref="I241" si="413">H241</f>
        <v>0</v>
      </c>
      <c r="J241" s="293">
        <f t="shared" ref="J241" si="414">I241</f>
        <v>0</v>
      </c>
      <c r="K241" s="293">
        <f t="shared" ref="K241" si="415">J241</f>
        <v>0</v>
      </c>
      <c r="L241" s="293">
        <f t="shared" ref="L241" si="416">K241</f>
        <v>0</v>
      </c>
      <c r="M241" s="293">
        <f t="shared" ref="M241" si="417">L241</f>
        <v>0</v>
      </c>
      <c r="N241" s="293">
        <f t="shared" ref="N241" si="418">M241</f>
        <v>0</v>
      </c>
      <c r="O241" s="293">
        <f t="shared" ref="O241" si="419">N241</f>
        <v>0</v>
      </c>
      <c r="P241" s="293">
        <f t="shared" ref="P241" si="420">O241</f>
        <v>0</v>
      </c>
      <c r="Q241" s="293">
        <f>SUM(E241:P241)</f>
        <v>0</v>
      </c>
    </row>
    <row r="242" spans="1:17" x14ac:dyDescent="0.25">
      <c r="B242" s="102" t="s">
        <v>126</v>
      </c>
      <c r="C242" s="130"/>
      <c r="D242" s="131" t="s">
        <v>127</v>
      </c>
      <c r="E242" s="216">
        <f>E241*$C$242</f>
        <v>0</v>
      </c>
      <c r="F242" s="216">
        <f t="shared" ref="F242:P242" si="421">F241*$C$242</f>
        <v>0</v>
      </c>
      <c r="G242" s="216">
        <f t="shared" si="421"/>
        <v>0</v>
      </c>
      <c r="H242" s="216">
        <f t="shared" si="421"/>
        <v>0</v>
      </c>
      <c r="I242" s="216">
        <f t="shared" si="421"/>
        <v>0</v>
      </c>
      <c r="J242" s="216">
        <f t="shared" si="421"/>
        <v>0</v>
      </c>
      <c r="K242" s="216">
        <f t="shared" si="421"/>
        <v>0</v>
      </c>
      <c r="L242" s="216">
        <f t="shared" si="421"/>
        <v>0</v>
      </c>
      <c r="M242" s="216">
        <f t="shared" si="421"/>
        <v>0</v>
      </c>
      <c r="N242" s="216">
        <f t="shared" si="421"/>
        <v>0</v>
      </c>
      <c r="O242" s="216">
        <f t="shared" si="421"/>
        <v>0</v>
      </c>
      <c r="P242" s="216">
        <f t="shared" si="421"/>
        <v>0</v>
      </c>
      <c r="Q242" s="216">
        <f>SUM(E242:P242)</f>
        <v>0</v>
      </c>
    </row>
    <row r="243" spans="1:17" x14ac:dyDescent="0.25">
      <c r="B243" s="276" t="s">
        <v>142</v>
      </c>
      <c r="C243" s="130"/>
      <c r="D243" s="131" t="s">
        <v>129</v>
      </c>
      <c r="E243" s="216">
        <f>$C$243*E241</f>
        <v>0</v>
      </c>
      <c r="F243" s="216">
        <f t="shared" ref="F243:P243" si="422">$C$243*F241</f>
        <v>0</v>
      </c>
      <c r="G243" s="216">
        <f t="shared" si="422"/>
        <v>0</v>
      </c>
      <c r="H243" s="216">
        <f t="shared" si="422"/>
        <v>0</v>
      </c>
      <c r="I243" s="216">
        <f t="shared" si="422"/>
        <v>0</v>
      </c>
      <c r="J243" s="216">
        <f t="shared" si="422"/>
        <v>0</v>
      </c>
      <c r="K243" s="216">
        <f t="shared" si="422"/>
        <v>0</v>
      </c>
      <c r="L243" s="216">
        <f t="shared" si="422"/>
        <v>0</v>
      </c>
      <c r="M243" s="216">
        <f t="shared" si="422"/>
        <v>0</v>
      </c>
      <c r="N243" s="216">
        <f t="shared" si="422"/>
        <v>0</v>
      </c>
      <c r="O243" s="216">
        <f t="shared" si="422"/>
        <v>0</v>
      </c>
      <c r="P243" s="216">
        <f t="shared" si="422"/>
        <v>0</v>
      </c>
      <c r="Q243" s="217">
        <f>SUM(E243:P243)</f>
        <v>0</v>
      </c>
    </row>
    <row r="244" spans="1:17" x14ac:dyDescent="0.25">
      <c r="A244" s="86"/>
      <c r="B244" s="87"/>
      <c r="C244" s="87"/>
      <c r="D244" s="215" t="s">
        <v>143</v>
      </c>
      <c r="E244" s="216">
        <f>E242-E243</f>
        <v>0</v>
      </c>
      <c r="F244" s="216">
        <f t="shared" ref="F244:P244" si="423">F242-F243</f>
        <v>0</v>
      </c>
      <c r="G244" s="216">
        <f t="shared" si="423"/>
        <v>0</v>
      </c>
      <c r="H244" s="216">
        <f t="shared" si="423"/>
        <v>0</v>
      </c>
      <c r="I244" s="216">
        <f t="shared" si="423"/>
        <v>0</v>
      </c>
      <c r="J244" s="216">
        <f t="shared" si="423"/>
        <v>0</v>
      </c>
      <c r="K244" s="216">
        <f t="shared" si="423"/>
        <v>0</v>
      </c>
      <c r="L244" s="216">
        <f t="shared" si="423"/>
        <v>0</v>
      </c>
      <c r="M244" s="216">
        <f t="shared" si="423"/>
        <v>0</v>
      </c>
      <c r="N244" s="216">
        <f t="shared" si="423"/>
        <v>0</v>
      </c>
      <c r="O244" s="216">
        <f t="shared" si="423"/>
        <v>0</v>
      </c>
      <c r="P244" s="216">
        <f t="shared" si="423"/>
        <v>0</v>
      </c>
      <c r="Q244" s="216">
        <f>SUM(E244:P244)</f>
        <v>0</v>
      </c>
    </row>
    <row r="245" spans="1:17" x14ac:dyDescent="0.25">
      <c r="A245" s="219"/>
      <c r="B245" s="220"/>
      <c r="C245" s="220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5"/>
    </row>
    <row r="247" spans="1:17" x14ac:dyDescent="0.25">
      <c r="D247" s="275" t="s">
        <v>147</v>
      </c>
      <c r="E247" s="293"/>
      <c r="F247" s="293">
        <f>E247</f>
        <v>0</v>
      </c>
      <c r="G247" s="293">
        <f t="shared" ref="G247" si="424">F247</f>
        <v>0</v>
      </c>
      <c r="H247" s="293">
        <f t="shared" ref="H247" si="425">G247</f>
        <v>0</v>
      </c>
      <c r="I247" s="293">
        <f t="shared" ref="I247" si="426">H247</f>
        <v>0</v>
      </c>
      <c r="J247" s="293">
        <f t="shared" ref="J247" si="427">I247</f>
        <v>0</v>
      </c>
      <c r="K247" s="293">
        <f t="shared" ref="K247" si="428">J247</f>
        <v>0</v>
      </c>
      <c r="L247" s="293">
        <f t="shared" ref="L247" si="429">K247</f>
        <v>0</v>
      </c>
      <c r="M247" s="293">
        <f t="shared" ref="M247" si="430">L247</f>
        <v>0</v>
      </c>
      <c r="N247" s="293">
        <f t="shared" ref="N247" si="431">M247</f>
        <v>0</v>
      </c>
      <c r="O247" s="293">
        <f t="shared" ref="O247" si="432">N247</f>
        <v>0</v>
      </c>
      <c r="P247" s="293">
        <f t="shared" ref="P247" si="433">O247</f>
        <v>0</v>
      </c>
      <c r="Q247" s="293">
        <f>SUM(E247:P247)</f>
        <v>0</v>
      </c>
    </row>
    <row r="248" spans="1:17" x14ac:dyDescent="0.25">
      <c r="B248" s="102" t="s">
        <v>126</v>
      </c>
      <c r="C248" s="130"/>
      <c r="D248" s="131" t="s">
        <v>127</v>
      </c>
      <c r="E248" s="216">
        <f>E247*$C$248</f>
        <v>0</v>
      </c>
      <c r="F248" s="216">
        <f t="shared" ref="F248:P248" si="434">F247*$C$248</f>
        <v>0</v>
      </c>
      <c r="G248" s="216">
        <f t="shared" si="434"/>
        <v>0</v>
      </c>
      <c r="H248" s="216">
        <f t="shared" si="434"/>
        <v>0</v>
      </c>
      <c r="I248" s="216">
        <f t="shared" si="434"/>
        <v>0</v>
      </c>
      <c r="J248" s="216">
        <f t="shared" si="434"/>
        <v>0</v>
      </c>
      <c r="K248" s="216">
        <f t="shared" si="434"/>
        <v>0</v>
      </c>
      <c r="L248" s="216">
        <f t="shared" si="434"/>
        <v>0</v>
      </c>
      <c r="M248" s="216">
        <f t="shared" si="434"/>
        <v>0</v>
      </c>
      <c r="N248" s="216">
        <f t="shared" si="434"/>
        <v>0</v>
      </c>
      <c r="O248" s="216">
        <f t="shared" si="434"/>
        <v>0</v>
      </c>
      <c r="P248" s="216">
        <f t="shared" si="434"/>
        <v>0</v>
      </c>
      <c r="Q248" s="216">
        <f>SUM(E248:P248)</f>
        <v>0</v>
      </c>
    </row>
    <row r="249" spans="1:17" x14ac:dyDescent="0.25">
      <c r="B249" s="276" t="s">
        <v>142</v>
      </c>
      <c r="C249" s="130"/>
      <c r="D249" s="131" t="s">
        <v>129</v>
      </c>
      <c r="E249" s="216">
        <f>$C$249*E247</f>
        <v>0</v>
      </c>
      <c r="F249" s="216">
        <f t="shared" ref="F249:P249" si="435">$C$249*F247</f>
        <v>0</v>
      </c>
      <c r="G249" s="216">
        <f t="shared" si="435"/>
        <v>0</v>
      </c>
      <c r="H249" s="216">
        <f t="shared" si="435"/>
        <v>0</v>
      </c>
      <c r="I249" s="216">
        <f t="shared" si="435"/>
        <v>0</v>
      </c>
      <c r="J249" s="216">
        <f t="shared" si="435"/>
        <v>0</v>
      </c>
      <c r="K249" s="216">
        <f t="shared" si="435"/>
        <v>0</v>
      </c>
      <c r="L249" s="216">
        <f t="shared" si="435"/>
        <v>0</v>
      </c>
      <c r="M249" s="216">
        <f t="shared" si="435"/>
        <v>0</v>
      </c>
      <c r="N249" s="216">
        <f t="shared" si="435"/>
        <v>0</v>
      </c>
      <c r="O249" s="216">
        <f t="shared" si="435"/>
        <v>0</v>
      </c>
      <c r="P249" s="216">
        <f t="shared" si="435"/>
        <v>0</v>
      </c>
      <c r="Q249" s="217">
        <f>SUM(E249:P249)</f>
        <v>0</v>
      </c>
    </row>
    <row r="250" spans="1:17" x14ac:dyDescent="0.25">
      <c r="A250" s="86"/>
      <c r="B250" s="87"/>
      <c r="C250" s="87"/>
      <c r="D250" s="215" t="s">
        <v>143</v>
      </c>
      <c r="E250" s="216">
        <f>E248-E249</f>
        <v>0</v>
      </c>
      <c r="F250" s="216">
        <f t="shared" ref="F250:P250" si="436">F248-F249</f>
        <v>0</v>
      </c>
      <c r="G250" s="216">
        <f t="shared" si="436"/>
        <v>0</v>
      </c>
      <c r="H250" s="216">
        <f t="shared" si="436"/>
        <v>0</v>
      </c>
      <c r="I250" s="216">
        <f t="shared" si="436"/>
        <v>0</v>
      </c>
      <c r="J250" s="216">
        <f t="shared" si="436"/>
        <v>0</v>
      </c>
      <c r="K250" s="216">
        <f t="shared" si="436"/>
        <v>0</v>
      </c>
      <c r="L250" s="216">
        <f t="shared" si="436"/>
        <v>0</v>
      </c>
      <c r="M250" s="216">
        <f t="shared" si="436"/>
        <v>0</v>
      </c>
      <c r="N250" s="216">
        <f t="shared" si="436"/>
        <v>0</v>
      </c>
      <c r="O250" s="216">
        <f t="shared" si="436"/>
        <v>0</v>
      </c>
      <c r="P250" s="216">
        <f t="shared" si="436"/>
        <v>0</v>
      </c>
      <c r="Q250" s="216">
        <f>SUM(E250:P250)</f>
        <v>0</v>
      </c>
    </row>
    <row r="251" spans="1:17" x14ac:dyDescent="0.25">
      <c r="A251" s="219"/>
      <c r="B251" s="220"/>
      <c r="C251" s="220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5"/>
    </row>
    <row r="253" spans="1:17" x14ac:dyDescent="0.25">
      <c r="D253" s="275" t="s">
        <v>147</v>
      </c>
      <c r="E253" s="293"/>
      <c r="F253" s="293">
        <f>E253</f>
        <v>0</v>
      </c>
      <c r="G253" s="293">
        <f t="shared" ref="G253" si="437">F253</f>
        <v>0</v>
      </c>
      <c r="H253" s="293">
        <f t="shared" ref="H253" si="438">G253</f>
        <v>0</v>
      </c>
      <c r="I253" s="293">
        <f t="shared" ref="I253" si="439">H253</f>
        <v>0</v>
      </c>
      <c r="J253" s="293">
        <f t="shared" ref="J253" si="440">I253</f>
        <v>0</v>
      </c>
      <c r="K253" s="293">
        <f t="shared" ref="K253" si="441">J253</f>
        <v>0</v>
      </c>
      <c r="L253" s="293">
        <f t="shared" ref="L253" si="442">K253</f>
        <v>0</v>
      </c>
      <c r="M253" s="293">
        <f t="shared" ref="M253" si="443">L253</f>
        <v>0</v>
      </c>
      <c r="N253" s="293">
        <f t="shared" ref="N253" si="444">M253</f>
        <v>0</v>
      </c>
      <c r="O253" s="293">
        <f t="shared" ref="O253" si="445">N253</f>
        <v>0</v>
      </c>
      <c r="P253" s="293">
        <f t="shared" ref="P253" si="446">O253</f>
        <v>0</v>
      </c>
      <c r="Q253" s="293">
        <f>SUM(E253:P253)</f>
        <v>0</v>
      </c>
    </row>
    <row r="254" spans="1:17" x14ac:dyDescent="0.25">
      <c r="B254" s="102" t="s">
        <v>126</v>
      </c>
      <c r="C254" s="130"/>
      <c r="D254" s="131" t="s">
        <v>127</v>
      </c>
      <c r="E254" s="216">
        <f>E253*$C$254</f>
        <v>0</v>
      </c>
      <c r="F254" s="216">
        <f t="shared" ref="F254:P254" si="447">F253*$C$254</f>
        <v>0</v>
      </c>
      <c r="G254" s="216">
        <f t="shared" si="447"/>
        <v>0</v>
      </c>
      <c r="H254" s="216">
        <f t="shared" si="447"/>
        <v>0</v>
      </c>
      <c r="I254" s="216">
        <f t="shared" si="447"/>
        <v>0</v>
      </c>
      <c r="J254" s="216">
        <f t="shared" si="447"/>
        <v>0</v>
      </c>
      <c r="K254" s="216">
        <f t="shared" si="447"/>
        <v>0</v>
      </c>
      <c r="L254" s="216">
        <f t="shared" si="447"/>
        <v>0</v>
      </c>
      <c r="M254" s="216">
        <f t="shared" si="447"/>
        <v>0</v>
      </c>
      <c r="N254" s="216">
        <f t="shared" si="447"/>
        <v>0</v>
      </c>
      <c r="O254" s="216">
        <f t="shared" si="447"/>
        <v>0</v>
      </c>
      <c r="P254" s="216">
        <f t="shared" si="447"/>
        <v>0</v>
      </c>
      <c r="Q254" s="216">
        <f>SUM(E254:P254)</f>
        <v>0</v>
      </c>
    </row>
    <row r="255" spans="1:17" x14ac:dyDescent="0.25">
      <c r="B255" s="276" t="s">
        <v>142</v>
      </c>
      <c r="C255" s="130"/>
      <c r="D255" s="131" t="s">
        <v>129</v>
      </c>
      <c r="E255" s="216">
        <f>$C$255*E253</f>
        <v>0</v>
      </c>
      <c r="F255" s="216">
        <f t="shared" ref="F255:P255" si="448">$C$255*F253</f>
        <v>0</v>
      </c>
      <c r="G255" s="216">
        <f t="shared" si="448"/>
        <v>0</v>
      </c>
      <c r="H255" s="216">
        <f t="shared" si="448"/>
        <v>0</v>
      </c>
      <c r="I255" s="216">
        <f t="shared" si="448"/>
        <v>0</v>
      </c>
      <c r="J255" s="216">
        <f t="shared" si="448"/>
        <v>0</v>
      </c>
      <c r="K255" s="216">
        <f t="shared" si="448"/>
        <v>0</v>
      </c>
      <c r="L255" s="216">
        <f t="shared" si="448"/>
        <v>0</v>
      </c>
      <c r="M255" s="216">
        <f t="shared" si="448"/>
        <v>0</v>
      </c>
      <c r="N255" s="216">
        <f t="shared" si="448"/>
        <v>0</v>
      </c>
      <c r="O255" s="216">
        <f t="shared" si="448"/>
        <v>0</v>
      </c>
      <c r="P255" s="216">
        <f t="shared" si="448"/>
        <v>0</v>
      </c>
      <c r="Q255" s="217">
        <f>SUM(E255:P255)</f>
        <v>0</v>
      </c>
    </row>
    <row r="256" spans="1:17" x14ac:dyDescent="0.25">
      <c r="A256" s="86"/>
      <c r="B256" s="87"/>
      <c r="C256" s="87"/>
      <c r="D256" s="215" t="s">
        <v>143</v>
      </c>
      <c r="E256" s="216">
        <f>E254-E255</f>
        <v>0</v>
      </c>
      <c r="F256" s="216">
        <f t="shared" ref="F256:P256" si="449">F254-F255</f>
        <v>0</v>
      </c>
      <c r="G256" s="216">
        <f t="shared" si="449"/>
        <v>0</v>
      </c>
      <c r="H256" s="216">
        <f t="shared" si="449"/>
        <v>0</v>
      </c>
      <c r="I256" s="216">
        <f t="shared" si="449"/>
        <v>0</v>
      </c>
      <c r="J256" s="216">
        <f t="shared" si="449"/>
        <v>0</v>
      </c>
      <c r="K256" s="216">
        <f t="shared" si="449"/>
        <v>0</v>
      </c>
      <c r="L256" s="216">
        <f t="shared" si="449"/>
        <v>0</v>
      </c>
      <c r="M256" s="216">
        <f t="shared" si="449"/>
        <v>0</v>
      </c>
      <c r="N256" s="216">
        <f t="shared" si="449"/>
        <v>0</v>
      </c>
      <c r="O256" s="216">
        <f t="shared" si="449"/>
        <v>0</v>
      </c>
      <c r="P256" s="216">
        <f t="shared" si="449"/>
        <v>0</v>
      </c>
      <c r="Q256" s="216">
        <f>SUM(E256:P256)</f>
        <v>0</v>
      </c>
    </row>
    <row r="257" spans="1:17" x14ac:dyDescent="0.25">
      <c r="A257" s="219"/>
      <c r="B257" s="220"/>
      <c r="C257" s="220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5"/>
    </row>
    <row r="259" spans="1:17" x14ac:dyDescent="0.25">
      <c r="D259" s="275" t="s">
        <v>147</v>
      </c>
      <c r="E259" s="293"/>
      <c r="F259" s="293">
        <f>E259</f>
        <v>0</v>
      </c>
      <c r="G259" s="293">
        <f t="shared" ref="G259" si="450">F259</f>
        <v>0</v>
      </c>
      <c r="H259" s="293">
        <f t="shared" ref="H259" si="451">G259</f>
        <v>0</v>
      </c>
      <c r="I259" s="293">
        <f t="shared" ref="I259" si="452">H259</f>
        <v>0</v>
      </c>
      <c r="J259" s="293">
        <f t="shared" ref="J259" si="453">I259</f>
        <v>0</v>
      </c>
      <c r="K259" s="293">
        <f t="shared" ref="K259" si="454">J259</f>
        <v>0</v>
      </c>
      <c r="L259" s="293">
        <f t="shared" ref="L259" si="455">K259</f>
        <v>0</v>
      </c>
      <c r="M259" s="293">
        <f t="shared" ref="M259" si="456">L259</f>
        <v>0</v>
      </c>
      <c r="N259" s="293">
        <f t="shared" ref="N259" si="457">M259</f>
        <v>0</v>
      </c>
      <c r="O259" s="293">
        <f t="shared" ref="O259" si="458">N259</f>
        <v>0</v>
      </c>
      <c r="P259" s="293">
        <f t="shared" ref="P259" si="459">O259</f>
        <v>0</v>
      </c>
      <c r="Q259" s="293">
        <f>SUM(E259:P259)</f>
        <v>0</v>
      </c>
    </row>
    <row r="260" spans="1:17" x14ac:dyDescent="0.25">
      <c r="B260" s="102" t="s">
        <v>126</v>
      </c>
      <c r="C260" s="130"/>
      <c r="D260" s="131" t="s">
        <v>127</v>
      </c>
      <c r="E260" s="216">
        <f>E259*$C$260</f>
        <v>0</v>
      </c>
      <c r="F260" s="216">
        <f t="shared" ref="F260:P260" si="460">F259*$C$260</f>
        <v>0</v>
      </c>
      <c r="G260" s="216">
        <f t="shared" si="460"/>
        <v>0</v>
      </c>
      <c r="H260" s="216">
        <f t="shared" si="460"/>
        <v>0</v>
      </c>
      <c r="I260" s="216">
        <f t="shared" si="460"/>
        <v>0</v>
      </c>
      <c r="J260" s="216">
        <f t="shared" si="460"/>
        <v>0</v>
      </c>
      <c r="K260" s="216">
        <f t="shared" si="460"/>
        <v>0</v>
      </c>
      <c r="L260" s="216">
        <f t="shared" si="460"/>
        <v>0</v>
      </c>
      <c r="M260" s="216">
        <f t="shared" si="460"/>
        <v>0</v>
      </c>
      <c r="N260" s="216">
        <f t="shared" si="460"/>
        <v>0</v>
      </c>
      <c r="O260" s="216">
        <f t="shared" si="460"/>
        <v>0</v>
      </c>
      <c r="P260" s="216">
        <f t="shared" si="460"/>
        <v>0</v>
      </c>
      <c r="Q260" s="216">
        <f>SUM(E260:P260)</f>
        <v>0</v>
      </c>
    </row>
    <row r="261" spans="1:17" x14ac:dyDescent="0.25">
      <c r="B261" s="276" t="s">
        <v>142</v>
      </c>
      <c r="C261" s="130"/>
      <c r="D261" s="131" t="s">
        <v>129</v>
      </c>
      <c r="E261" s="216">
        <f>$C$261*E259</f>
        <v>0</v>
      </c>
      <c r="F261" s="216">
        <f t="shared" ref="F261:P261" si="461">$C$261*F259</f>
        <v>0</v>
      </c>
      <c r="G261" s="216">
        <f t="shared" si="461"/>
        <v>0</v>
      </c>
      <c r="H261" s="216">
        <f t="shared" si="461"/>
        <v>0</v>
      </c>
      <c r="I261" s="216">
        <f t="shared" si="461"/>
        <v>0</v>
      </c>
      <c r="J261" s="216">
        <f t="shared" si="461"/>
        <v>0</v>
      </c>
      <c r="K261" s="216">
        <f t="shared" si="461"/>
        <v>0</v>
      </c>
      <c r="L261" s="216">
        <f t="shared" si="461"/>
        <v>0</v>
      </c>
      <c r="M261" s="216">
        <f t="shared" si="461"/>
        <v>0</v>
      </c>
      <c r="N261" s="216">
        <f t="shared" si="461"/>
        <v>0</v>
      </c>
      <c r="O261" s="216">
        <f t="shared" si="461"/>
        <v>0</v>
      </c>
      <c r="P261" s="216">
        <f t="shared" si="461"/>
        <v>0</v>
      </c>
      <c r="Q261" s="217">
        <f>SUM(E261:P261)</f>
        <v>0</v>
      </c>
    </row>
    <row r="262" spans="1:17" x14ac:dyDescent="0.25">
      <c r="A262" s="86"/>
      <c r="B262" s="87"/>
      <c r="C262" s="87"/>
      <c r="D262" s="215" t="s">
        <v>143</v>
      </c>
      <c r="E262" s="216">
        <f>E260-E261</f>
        <v>0</v>
      </c>
      <c r="F262" s="216">
        <f t="shared" ref="F262:P262" si="462">F260-F261</f>
        <v>0</v>
      </c>
      <c r="G262" s="216">
        <f t="shared" si="462"/>
        <v>0</v>
      </c>
      <c r="H262" s="216">
        <f t="shared" si="462"/>
        <v>0</v>
      </c>
      <c r="I262" s="216">
        <f t="shared" si="462"/>
        <v>0</v>
      </c>
      <c r="J262" s="216">
        <f t="shared" si="462"/>
        <v>0</v>
      </c>
      <c r="K262" s="216">
        <f t="shared" si="462"/>
        <v>0</v>
      </c>
      <c r="L262" s="216">
        <f t="shared" si="462"/>
        <v>0</v>
      </c>
      <c r="M262" s="216">
        <f t="shared" si="462"/>
        <v>0</v>
      </c>
      <c r="N262" s="216">
        <f t="shared" si="462"/>
        <v>0</v>
      </c>
      <c r="O262" s="216">
        <f t="shared" si="462"/>
        <v>0</v>
      </c>
      <c r="P262" s="216">
        <f t="shared" si="462"/>
        <v>0</v>
      </c>
      <c r="Q262" s="216">
        <f>SUM(E262:P262)</f>
        <v>0</v>
      </c>
    </row>
    <row r="263" spans="1:17" x14ac:dyDescent="0.25">
      <c r="A263" s="219"/>
      <c r="B263" s="220"/>
      <c r="C263" s="220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5"/>
    </row>
    <row r="265" spans="1:17" x14ac:dyDescent="0.25">
      <c r="D265" s="275" t="s">
        <v>147</v>
      </c>
      <c r="E265" s="293"/>
      <c r="F265" s="293"/>
      <c r="G265" s="293"/>
      <c r="H265" s="293"/>
      <c r="I265" s="293"/>
      <c r="J265" s="293"/>
      <c r="K265" s="293"/>
      <c r="L265" s="293"/>
      <c r="M265" s="293"/>
      <c r="N265" s="293"/>
      <c r="O265" s="293"/>
      <c r="P265" s="293"/>
      <c r="Q265" s="293">
        <f>SUM(E265:P265)</f>
        <v>0</v>
      </c>
    </row>
    <row r="266" spans="1:17" x14ac:dyDescent="0.25">
      <c r="B266" s="102" t="s">
        <v>126</v>
      </c>
      <c r="C266" s="130"/>
      <c r="D266" s="131" t="s">
        <v>127</v>
      </c>
      <c r="E266" s="216">
        <f>E265*$C$266</f>
        <v>0</v>
      </c>
      <c r="F266" s="216">
        <f t="shared" ref="F266:P266" si="463">F265*$C$266</f>
        <v>0</v>
      </c>
      <c r="G266" s="216">
        <f t="shared" si="463"/>
        <v>0</v>
      </c>
      <c r="H266" s="216">
        <f t="shared" si="463"/>
        <v>0</v>
      </c>
      <c r="I266" s="216">
        <f t="shared" si="463"/>
        <v>0</v>
      </c>
      <c r="J266" s="216">
        <f t="shared" si="463"/>
        <v>0</v>
      </c>
      <c r="K266" s="216">
        <f t="shared" si="463"/>
        <v>0</v>
      </c>
      <c r="L266" s="216">
        <f t="shared" si="463"/>
        <v>0</v>
      </c>
      <c r="M266" s="216">
        <f t="shared" si="463"/>
        <v>0</v>
      </c>
      <c r="N266" s="216">
        <f t="shared" si="463"/>
        <v>0</v>
      </c>
      <c r="O266" s="216">
        <f t="shared" si="463"/>
        <v>0</v>
      </c>
      <c r="P266" s="216">
        <f t="shared" si="463"/>
        <v>0</v>
      </c>
      <c r="Q266" s="216">
        <f>SUM(E266:P266)</f>
        <v>0</v>
      </c>
    </row>
    <row r="267" spans="1:17" x14ac:dyDescent="0.25">
      <c r="B267" s="276" t="s">
        <v>142</v>
      </c>
      <c r="C267" s="130"/>
      <c r="D267" s="131" t="s">
        <v>129</v>
      </c>
      <c r="E267" s="216">
        <f>$C$267*E265</f>
        <v>0</v>
      </c>
      <c r="F267" s="216">
        <f t="shared" ref="F267:P267" si="464">$C$267*F265</f>
        <v>0</v>
      </c>
      <c r="G267" s="216">
        <f t="shared" si="464"/>
        <v>0</v>
      </c>
      <c r="H267" s="216">
        <f t="shared" si="464"/>
        <v>0</v>
      </c>
      <c r="I267" s="216">
        <f t="shared" si="464"/>
        <v>0</v>
      </c>
      <c r="J267" s="216">
        <f t="shared" si="464"/>
        <v>0</v>
      </c>
      <c r="K267" s="216">
        <f t="shared" si="464"/>
        <v>0</v>
      </c>
      <c r="L267" s="216">
        <f t="shared" si="464"/>
        <v>0</v>
      </c>
      <c r="M267" s="216">
        <f t="shared" si="464"/>
        <v>0</v>
      </c>
      <c r="N267" s="216">
        <f t="shared" si="464"/>
        <v>0</v>
      </c>
      <c r="O267" s="216">
        <f t="shared" si="464"/>
        <v>0</v>
      </c>
      <c r="P267" s="216">
        <f t="shared" si="464"/>
        <v>0</v>
      </c>
      <c r="Q267" s="217">
        <f>SUM(E267:P267)</f>
        <v>0</v>
      </c>
    </row>
    <row r="268" spans="1:17" x14ac:dyDescent="0.25">
      <c r="A268" s="86"/>
      <c r="B268" s="87"/>
      <c r="C268" s="87"/>
      <c r="D268" s="215" t="s">
        <v>143</v>
      </c>
      <c r="E268" s="216">
        <f>E266-E267</f>
        <v>0</v>
      </c>
      <c r="F268" s="216">
        <f t="shared" ref="F268:P268" si="465">F266-F267</f>
        <v>0</v>
      </c>
      <c r="G268" s="216">
        <f t="shared" si="465"/>
        <v>0</v>
      </c>
      <c r="H268" s="216">
        <f t="shared" si="465"/>
        <v>0</v>
      </c>
      <c r="I268" s="216">
        <f t="shared" si="465"/>
        <v>0</v>
      </c>
      <c r="J268" s="216">
        <f t="shared" si="465"/>
        <v>0</v>
      </c>
      <c r="K268" s="216">
        <f t="shared" si="465"/>
        <v>0</v>
      </c>
      <c r="L268" s="216">
        <f t="shared" si="465"/>
        <v>0</v>
      </c>
      <c r="M268" s="216">
        <f t="shared" si="465"/>
        <v>0</v>
      </c>
      <c r="N268" s="216">
        <f t="shared" si="465"/>
        <v>0</v>
      </c>
      <c r="O268" s="216">
        <f t="shared" si="465"/>
        <v>0</v>
      </c>
      <c r="P268" s="216">
        <f t="shared" si="465"/>
        <v>0</v>
      </c>
      <c r="Q268" s="216">
        <f>SUM(E268:P268)</f>
        <v>0</v>
      </c>
    </row>
    <row r="269" spans="1:17" x14ac:dyDescent="0.25">
      <c r="A269" s="219"/>
      <c r="B269" s="220"/>
      <c r="C269" s="220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5"/>
    </row>
    <row r="271" spans="1:17" x14ac:dyDescent="0.25">
      <c r="D271" s="275" t="s">
        <v>147</v>
      </c>
      <c r="E271" s="293"/>
      <c r="F271" s="293">
        <f>E271</f>
        <v>0</v>
      </c>
      <c r="G271" s="293">
        <f t="shared" ref="G271" si="466">F271</f>
        <v>0</v>
      </c>
      <c r="H271" s="293">
        <f t="shared" ref="H271" si="467">G271</f>
        <v>0</v>
      </c>
      <c r="I271" s="293">
        <f t="shared" ref="I271" si="468">H271</f>
        <v>0</v>
      </c>
      <c r="J271" s="293">
        <f t="shared" ref="J271" si="469">I271</f>
        <v>0</v>
      </c>
      <c r="K271" s="293">
        <f t="shared" ref="K271" si="470">J271</f>
        <v>0</v>
      </c>
      <c r="L271" s="293">
        <f t="shared" ref="L271" si="471">K271</f>
        <v>0</v>
      </c>
      <c r="M271" s="293">
        <f t="shared" ref="M271" si="472">L271</f>
        <v>0</v>
      </c>
      <c r="N271" s="293">
        <f t="shared" ref="N271" si="473">M271</f>
        <v>0</v>
      </c>
      <c r="O271" s="293">
        <f t="shared" ref="O271" si="474">N271</f>
        <v>0</v>
      </c>
      <c r="P271" s="293">
        <f t="shared" ref="P271" si="475">O271</f>
        <v>0</v>
      </c>
      <c r="Q271" s="293">
        <f>SUM(E271:P271)</f>
        <v>0</v>
      </c>
    </row>
    <row r="272" spans="1:17" x14ac:dyDescent="0.25">
      <c r="B272" s="102" t="s">
        <v>126</v>
      </c>
      <c r="C272" s="130"/>
      <c r="D272" s="131" t="s">
        <v>127</v>
      </c>
      <c r="E272" s="216">
        <f>E271*$C$272</f>
        <v>0</v>
      </c>
      <c r="F272" s="216">
        <f t="shared" ref="F272:P272" si="476">F271*$C$272</f>
        <v>0</v>
      </c>
      <c r="G272" s="216">
        <f t="shared" si="476"/>
        <v>0</v>
      </c>
      <c r="H272" s="216">
        <f t="shared" si="476"/>
        <v>0</v>
      </c>
      <c r="I272" s="216">
        <f t="shared" si="476"/>
        <v>0</v>
      </c>
      <c r="J272" s="216">
        <f t="shared" si="476"/>
        <v>0</v>
      </c>
      <c r="K272" s="216">
        <f t="shared" si="476"/>
        <v>0</v>
      </c>
      <c r="L272" s="216">
        <f t="shared" si="476"/>
        <v>0</v>
      </c>
      <c r="M272" s="216">
        <f t="shared" si="476"/>
        <v>0</v>
      </c>
      <c r="N272" s="216">
        <f t="shared" si="476"/>
        <v>0</v>
      </c>
      <c r="O272" s="216">
        <f t="shared" si="476"/>
        <v>0</v>
      </c>
      <c r="P272" s="216">
        <f t="shared" si="476"/>
        <v>0</v>
      </c>
      <c r="Q272" s="216">
        <f>SUM(E272:P272)</f>
        <v>0</v>
      </c>
    </row>
    <row r="273" spans="1:17" x14ac:dyDescent="0.25">
      <c r="B273" s="276" t="s">
        <v>142</v>
      </c>
      <c r="C273" s="130"/>
      <c r="D273" s="131" t="s">
        <v>129</v>
      </c>
      <c r="E273" s="216">
        <f>$C$273*E271</f>
        <v>0</v>
      </c>
      <c r="F273" s="216">
        <f t="shared" ref="F273:P273" si="477">$C$273*F271</f>
        <v>0</v>
      </c>
      <c r="G273" s="216">
        <f t="shared" si="477"/>
        <v>0</v>
      </c>
      <c r="H273" s="216">
        <f t="shared" si="477"/>
        <v>0</v>
      </c>
      <c r="I273" s="216">
        <f t="shared" si="477"/>
        <v>0</v>
      </c>
      <c r="J273" s="216">
        <f t="shared" si="477"/>
        <v>0</v>
      </c>
      <c r="K273" s="216">
        <f t="shared" si="477"/>
        <v>0</v>
      </c>
      <c r="L273" s="216">
        <f t="shared" si="477"/>
        <v>0</v>
      </c>
      <c r="M273" s="216">
        <f t="shared" si="477"/>
        <v>0</v>
      </c>
      <c r="N273" s="216">
        <f t="shared" si="477"/>
        <v>0</v>
      </c>
      <c r="O273" s="216">
        <f t="shared" si="477"/>
        <v>0</v>
      </c>
      <c r="P273" s="216">
        <f t="shared" si="477"/>
        <v>0</v>
      </c>
      <c r="Q273" s="217">
        <f>SUM(E273:P273)</f>
        <v>0</v>
      </c>
    </row>
    <row r="274" spans="1:17" x14ac:dyDescent="0.25">
      <c r="A274" s="86"/>
      <c r="B274" s="87"/>
      <c r="C274" s="87"/>
      <c r="D274" s="215" t="s">
        <v>143</v>
      </c>
      <c r="E274" s="216">
        <f>E272-E273</f>
        <v>0</v>
      </c>
      <c r="F274" s="216">
        <f t="shared" ref="F274:P274" si="478">F272-F273</f>
        <v>0</v>
      </c>
      <c r="G274" s="216">
        <f t="shared" si="478"/>
        <v>0</v>
      </c>
      <c r="H274" s="216">
        <f t="shared" si="478"/>
        <v>0</v>
      </c>
      <c r="I274" s="216">
        <f t="shared" si="478"/>
        <v>0</v>
      </c>
      <c r="J274" s="216">
        <f t="shared" si="478"/>
        <v>0</v>
      </c>
      <c r="K274" s="216">
        <f t="shared" si="478"/>
        <v>0</v>
      </c>
      <c r="L274" s="216">
        <f t="shared" si="478"/>
        <v>0</v>
      </c>
      <c r="M274" s="216">
        <f t="shared" si="478"/>
        <v>0</v>
      </c>
      <c r="N274" s="216">
        <f t="shared" si="478"/>
        <v>0</v>
      </c>
      <c r="O274" s="216">
        <f t="shared" si="478"/>
        <v>0</v>
      </c>
      <c r="P274" s="216">
        <f t="shared" si="478"/>
        <v>0</v>
      </c>
      <c r="Q274" s="216">
        <f>SUM(E274:P274)</f>
        <v>0</v>
      </c>
    </row>
    <row r="275" spans="1:17" x14ac:dyDescent="0.25">
      <c r="A275" s="219"/>
      <c r="B275" s="220"/>
      <c r="C275" s="220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5"/>
    </row>
    <row r="277" spans="1:17" x14ac:dyDescent="0.25">
      <c r="D277" s="275" t="s">
        <v>147</v>
      </c>
      <c r="E277" s="293"/>
      <c r="F277" s="293">
        <f>E277</f>
        <v>0</v>
      </c>
      <c r="G277" s="293">
        <f t="shared" ref="G277" si="479">F277</f>
        <v>0</v>
      </c>
      <c r="H277" s="293">
        <f t="shared" ref="H277" si="480">G277</f>
        <v>0</v>
      </c>
      <c r="I277" s="293">
        <f t="shared" ref="I277" si="481">H277</f>
        <v>0</v>
      </c>
      <c r="J277" s="293">
        <f t="shared" ref="J277" si="482">I277</f>
        <v>0</v>
      </c>
      <c r="K277" s="293">
        <f t="shared" ref="K277" si="483">J277</f>
        <v>0</v>
      </c>
      <c r="L277" s="293">
        <f t="shared" ref="L277" si="484">K277</f>
        <v>0</v>
      </c>
      <c r="M277" s="293">
        <f t="shared" ref="M277" si="485">L277</f>
        <v>0</v>
      </c>
      <c r="N277" s="293">
        <f t="shared" ref="N277" si="486">M277</f>
        <v>0</v>
      </c>
      <c r="O277" s="293">
        <f t="shared" ref="O277" si="487">N277</f>
        <v>0</v>
      </c>
      <c r="P277" s="293">
        <f t="shared" ref="P277" si="488">O277</f>
        <v>0</v>
      </c>
      <c r="Q277" s="293">
        <f>SUM(E277:P277)</f>
        <v>0</v>
      </c>
    </row>
    <row r="278" spans="1:17" x14ac:dyDescent="0.25">
      <c r="B278" s="102" t="s">
        <v>126</v>
      </c>
      <c r="C278" s="130"/>
      <c r="D278" s="131" t="s">
        <v>127</v>
      </c>
      <c r="E278" s="216">
        <f>E277*$C$278</f>
        <v>0</v>
      </c>
      <c r="F278" s="216">
        <f t="shared" ref="F278:P278" si="489">F277*$C$278</f>
        <v>0</v>
      </c>
      <c r="G278" s="216">
        <f t="shared" si="489"/>
        <v>0</v>
      </c>
      <c r="H278" s="216">
        <f t="shared" si="489"/>
        <v>0</v>
      </c>
      <c r="I278" s="216">
        <f t="shared" si="489"/>
        <v>0</v>
      </c>
      <c r="J278" s="216">
        <f t="shared" si="489"/>
        <v>0</v>
      </c>
      <c r="K278" s="216">
        <f t="shared" si="489"/>
        <v>0</v>
      </c>
      <c r="L278" s="216">
        <f t="shared" si="489"/>
        <v>0</v>
      </c>
      <c r="M278" s="216">
        <f t="shared" si="489"/>
        <v>0</v>
      </c>
      <c r="N278" s="216">
        <f t="shared" si="489"/>
        <v>0</v>
      </c>
      <c r="O278" s="216">
        <f t="shared" si="489"/>
        <v>0</v>
      </c>
      <c r="P278" s="216">
        <f t="shared" si="489"/>
        <v>0</v>
      </c>
      <c r="Q278" s="216">
        <f>SUM(E278:P278)</f>
        <v>0</v>
      </c>
    </row>
    <row r="279" spans="1:17" x14ac:dyDescent="0.25">
      <c r="B279" s="276" t="s">
        <v>142</v>
      </c>
      <c r="C279" s="130"/>
      <c r="D279" s="131" t="s">
        <v>129</v>
      </c>
      <c r="E279" s="216">
        <f>$C$279*E277</f>
        <v>0</v>
      </c>
      <c r="F279" s="216">
        <f t="shared" ref="F279:P279" si="490">$C$279*F277</f>
        <v>0</v>
      </c>
      <c r="G279" s="216">
        <f t="shared" si="490"/>
        <v>0</v>
      </c>
      <c r="H279" s="216">
        <f t="shared" si="490"/>
        <v>0</v>
      </c>
      <c r="I279" s="216">
        <f t="shared" si="490"/>
        <v>0</v>
      </c>
      <c r="J279" s="216">
        <f t="shared" si="490"/>
        <v>0</v>
      </c>
      <c r="K279" s="216">
        <f t="shared" si="490"/>
        <v>0</v>
      </c>
      <c r="L279" s="216">
        <f t="shared" si="490"/>
        <v>0</v>
      </c>
      <c r="M279" s="216">
        <f t="shared" si="490"/>
        <v>0</v>
      </c>
      <c r="N279" s="216">
        <f t="shared" si="490"/>
        <v>0</v>
      </c>
      <c r="O279" s="216">
        <f t="shared" si="490"/>
        <v>0</v>
      </c>
      <c r="P279" s="216">
        <f t="shared" si="490"/>
        <v>0</v>
      </c>
      <c r="Q279" s="217">
        <f>SUM(E279:P279)</f>
        <v>0</v>
      </c>
    </row>
    <row r="280" spans="1:17" x14ac:dyDescent="0.25">
      <c r="A280" s="86"/>
      <c r="B280" s="87"/>
      <c r="C280" s="87"/>
      <c r="D280" s="215" t="s">
        <v>143</v>
      </c>
      <c r="E280" s="216">
        <f>E278-E279</f>
        <v>0</v>
      </c>
      <c r="F280" s="216">
        <f t="shared" ref="F280:P280" si="491">F278-F279</f>
        <v>0</v>
      </c>
      <c r="G280" s="216">
        <f t="shared" si="491"/>
        <v>0</v>
      </c>
      <c r="H280" s="216">
        <f t="shared" si="491"/>
        <v>0</v>
      </c>
      <c r="I280" s="216">
        <f t="shared" si="491"/>
        <v>0</v>
      </c>
      <c r="J280" s="216">
        <f t="shared" si="491"/>
        <v>0</v>
      </c>
      <c r="K280" s="216">
        <f t="shared" si="491"/>
        <v>0</v>
      </c>
      <c r="L280" s="216">
        <f t="shared" si="491"/>
        <v>0</v>
      </c>
      <c r="M280" s="216">
        <f t="shared" si="491"/>
        <v>0</v>
      </c>
      <c r="N280" s="216">
        <f t="shared" si="491"/>
        <v>0</v>
      </c>
      <c r="O280" s="216">
        <f t="shared" si="491"/>
        <v>0</v>
      </c>
      <c r="P280" s="216">
        <f t="shared" si="491"/>
        <v>0</v>
      </c>
      <c r="Q280" s="216">
        <f>SUM(E280:P280)</f>
        <v>0</v>
      </c>
    </row>
    <row r="281" spans="1:17" x14ac:dyDescent="0.25">
      <c r="A281" s="219"/>
      <c r="B281" s="220"/>
      <c r="C281" s="220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5"/>
    </row>
    <row r="283" spans="1:17" x14ac:dyDescent="0.25">
      <c r="D283" s="275" t="s">
        <v>147</v>
      </c>
      <c r="E283" s="293"/>
      <c r="F283" s="293">
        <f>E283</f>
        <v>0</v>
      </c>
      <c r="G283" s="293">
        <f t="shared" ref="G283" si="492">F283</f>
        <v>0</v>
      </c>
      <c r="H283" s="293">
        <f t="shared" ref="H283" si="493">G283</f>
        <v>0</v>
      </c>
      <c r="I283" s="293">
        <f t="shared" ref="I283" si="494">H283</f>
        <v>0</v>
      </c>
      <c r="J283" s="293">
        <f t="shared" ref="J283" si="495">I283</f>
        <v>0</v>
      </c>
      <c r="K283" s="293">
        <f t="shared" ref="K283" si="496">J283</f>
        <v>0</v>
      </c>
      <c r="L283" s="293">
        <f t="shared" ref="L283" si="497">K283</f>
        <v>0</v>
      </c>
      <c r="M283" s="293">
        <f t="shared" ref="M283" si="498">L283</f>
        <v>0</v>
      </c>
      <c r="N283" s="293">
        <f t="shared" ref="N283" si="499">M283</f>
        <v>0</v>
      </c>
      <c r="O283" s="293">
        <f t="shared" ref="O283" si="500">N283</f>
        <v>0</v>
      </c>
      <c r="P283" s="293">
        <f t="shared" ref="P283" si="501">O283</f>
        <v>0</v>
      </c>
      <c r="Q283" s="293">
        <f>SUM(E283:P283)</f>
        <v>0</v>
      </c>
    </row>
    <row r="284" spans="1:17" x14ac:dyDescent="0.25">
      <c r="B284" s="102" t="s">
        <v>126</v>
      </c>
      <c r="C284" s="130"/>
      <c r="D284" s="131" t="s">
        <v>127</v>
      </c>
      <c r="E284" s="216">
        <f>E283*$C$284</f>
        <v>0</v>
      </c>
      <c r="F284" s="216">
        <f t="shared" ref="F284:P284" si="502">F283*$C$284</f>
        <v>0</v>
      </c>
      <c r="G284" s="216">
        <f t="shared" si="502"/>
        <v>0</v>
      </c>
      <c r="H284" s="216">
        <f t="shared" si="502"/>
        <v>0</v>
      </c>
      <c r="I284" s="216">
        <f t="shared" si="502"/>
        <v>0</v>
      </c>
      <c r="J284" s="216">
        <f t="shared" si="502"/>
        <v>0</v>
      </c>
      <c r="K284" s="216">
        <f t="shared" si="502"/>
        <v>0</v>
      </c>
      <c r="L284" s="216">
        <f t="shared" si="502"/>
        <v>0</v>
      </c>
      <c r="M284" s="216">
        <f t="shared" si="502"/>
        <v>0</v>
      </c>
      <c r="N284" s="216">
        <f t="shared" si="502"/>
        <v>0</v>
      </c>
      <c r="O284" s="216">
        <f t="shared" si="502"/>
        <v>0</v>
      </c>
      <c r="P284" s="216">
        <f t="shared" si="502"/>
        <v>0</v>
      </c>
      <c r="Q284" s="216">
        <f>SUM(E284:P284)</f>
        <v>0</v>
      </c>
    </row>
    <row r="285" spans="1:17" x14ac:dyDescent="0.25">
      <c r="B285" s="276" t="s">
        <v>142</v>
      </c>
      <c r="C285" s="130"/>
      <c r="D285" s="131" t="s">
        <v>129</v>
      </c>
      <c r="E285" s="216">
        <f>$C$285*E283</f>
        <v>0</v>
      </c>
      <c r="F285" s="216">
        <f t="shared" ref="F285:P285" si="503">$C$285*F283</f>
        <v>0</v>
      </c>
      <c r="G285" s="216">
        <f t="shared" si="503"/>
        <v>0</v>
      </c>
      <c r="H285" s="216">
        <f t="shared" si="503"/>
        <v>0</v>
      </c>
      <c r="I285" s="216">
        <f t="shared" si="503"/>
        <v>0</v>
      </c>
      <c r="J285" s="216">
        <f t="shared" si="503"/>
        <v>0</v>
      </c>
      <c r="K285" s="216">
        <f t="shared" si="503"/>
        <v>0</v>
      </c>
      <c r="L285" s="216">
        <f t="shared" si="503"/>
        <v>0</v>
      </c>
      <c r="M285" s="216">
        <f t="shared" si="503"/>
        <v>0</v>
      </c>
      <c r="N285" s="216">
        <f t="shared" si="503"/>
        <v>0</v>
      </c>
      <c r="O285" s="216">
        <f t="shared" si="503"/>
        <v>0</v>
      </c>
      <c r="P285" s="216">
        <f t="shared" si="503"/>
        <v>0</v>
      </c>
      <c r="Q285" s="217">
        <f>SUM(E285:P285)</f>
        <v>0</v>
      </c>
    </row>
    <row r="286" spans="1:17" x14ac:dyDescent="0.25">
      <c r="A286" s="86"/>
      <c r="B286" s="87"/>
      <c r="C286" s="87"/>
      <c r="D286" s="215" t="s">
        <v>143</v>
      </c>
      <c r="E286" s="216">
        <f>E284-E285</f>
        <v>0</v>
      </c>
      <c r="F286" s="216">
        <f t="shared" ref="F286:P286" si="504">F284-F285</f>
        <v>0</v>
      </c>
      <c r="G286" s="216">
        <f t="shared" si="504"/>
        <v>0</v>
      </c>
      <c r="H286" s="216">
        <f t="shared" si="504"/>
        <v>0</v>
      </c>
      <c r="I286" s="216">
        <f t="shared" si="504"/>
        <v>0</v>
      </c>
      <c r="J286" s="216">
        <f t="shared" si="504"/>
        <v>0</v>
      </c>
      <c r="K286" s="216">
        <f t="shared" si="504"/>
        <v>0</v>
      </c>
      <c r="L286" s="216">
        <f t="shared" si="504"/>
        <v>0</v>
      </c>
      <c r="M286" s="216">
        <f t="shared" si="504"/>
        <v>0</v>
      </c>
      <c r="N286" s="216">
        <f t="shared" si="504"/>
        <v>0</v>
      </c>
      <c r="O286" s="216">
        <f t="shared" si="504"/>
        <v>0</v>
      </c>
      <c r="P286" s="216">
        <f t="shared" si="504"/>
        <v>0</v>
      </c>
      <c r="Q286" s="216">
        <f>SUM(E286:P286)</f>
        <v>0</v>
      </c>
    </row>
    <row r="287" spans="1:17" x14ac:dyDescent="0.25">
      <c r="A287" s="219"/>
      <c r="B287" s="220"/>
      <c r="C287" s="220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5"/>
    </row>
    <row r="289" spans="1:17" x14ac:dyDescent="0.25">
      <c r="D289" s="275" t="s">
        <v>147</v>
      </c>
      <c r="E289" s="293"/>
      <c r="F289" s="293">
        <f>E289</f>
        <v>0</v>
      </c>
      <c r="G289" s="293">
        <f t="shared" ref="G289" si="505">F289</f>
        <v>0</v>
      </c>
      <c r="H289" s="293">
        <f t="shared" ref="H289" si="506">G289</f>
        <v>0</v>
      </c>
      <c r="I289" s="293">
        <f t="shared" ref="I289" si="507">H289</f>
        <v>0</v>
      </c>
      <c r="J289" s="293">
        <f t="shared" ref="J289" si="508">I289</f>
        <v>0</v>
      </c>
      <c r="K289" s="293">
        <f t="shared" ref="K289" si="509">J289</f>
        <v>0</v>
      </c>
      <c r="L289" s="293">
        <f t="shared" ref="L289" si="510">K289</f>
        <v>0</v>
      </c>
      <c r="M289" s="293">
        <f t="shared" ref="M289" si="511">L289</f>
        <v>0</v>
      </c>
      <c r="N289" s="293">
        <f t="shared" ref="N289" si="512">M289</f>
        <v>0</v>
      </c>
      <c r="O289" s="293">
        <f t="shared" ref="O289" si="513">N289</f>
        <v>0</v>
      </c>
      <c r="P289" s="293">
        <f t="shared" ref="P289" si="514">O289</f>
        <v>0</v>
      </c>
      <c r="Q289" s="293">
        <f>SUM(E289:P289)</f>
        <v>0</v>
      </c>
    </row>
    <row r="290" spans="1:17" x14ac:dyDescent="0.25">
      <c r="B290" s="102" t="s">
        <v>126</v>
      </c>
      <c r="C290" s="130"/>
      <c r="D290" s="131" t="s">
        <v>127</v>
      </c>
      <c r="E290" s="216">
        <f>E289*$C$290</f>
        <v>0</v>
      </c>
      <c r="F290" s="216">
        <f t="shared" ref="F290:P290" si="515">F289*$C$290</f>
        <v>0</v>
      </c>
      <c r="G290" s="216">
        <f t="shared" si="515"/>
        <v>0</v>
      </c>
      <c r="H290" s="216">
        <f t="shared" si="515"/>
        <v>0</v>
      </c>
      <c r="I290" s="216">
        <f t="shared" si="515"/>
        <v>0</v>
      </c>
      <c r="J290" s="216">
        <f t="shared" si="515"/>
        <v>0</v>
      </c>
      <c r="K290" s="216">
        <f t="shared" si="515"/>
        <v>0</v>
      </c>
      <c r="L290" s="216">
        <f t="shared" si="515"/>
        <v>0</v>
      </c>
      <c r="M290" s="216">
        <f t="shared" si="515"/>
        <v>0</v>
      </c>
      <c r="N290" s="216">
        <f t="shared" si="515"/>
        <v>0</v>
      </c>
      <c r="O290" s="216">
        <f t="shared" si="515"/>
        <v>0</v>
      </c>
      <c r="P290" s="216">
        <f t="shared" si="515"/>
        <v>0</v>
      </c>
      <c r="Q290" s="216">
        <f>SUM(E290:P290)</f>
        <v>0</v>
      </c>
    </row>
    <row r="291" spans="1:17" x14ac:dyDescent="0.25">
      <c r="B291" s="276" t="s">
        <v>142</v>
      </c>
      <c r="C291" s="130"/>
      <c r="D291" s="131" t="s">
        <v>129</v>
      </c>
      <c r="E291" s="216">
        <f>$C$291*E289</f>
        <v>0</v>
      </c>
      <c r="F291" s="216">
        <f t="shared" ref="F291:P291" si="516">$C$291*F289</f>
        <v>0</v>
      </c>
      <c r="G291" s="216">
        <f t="shared" si="516"/>
        <v>0</v>
      </c>
      <c r="H291" s="216">
        <f t="shared" si="516"/>
        <v>0</v>
      </c>
      <c r="I291" s="216">
        <f t="shared" si="516"/>
        <v>0</v>
      </c>
      <c r="J291" s="216">
        <f t="shared" si="516"/>
        <v>0</v>
      </c>
      <c r="K291" s="216">
        <f t="shared" si="516"/>
        <v>0</v>
      </c>
      <c r="L291" s="216">
        <f t="shared" si="516"/>
        <v>0</v>
      </c>
      <c r="M291" s="216">
        <f t="shared" si="516"/>
        <v>0</v>
      </c>
      <c r="N291" s="216">
        <f t="shared" si="516"/>
        <v>0</v>
      </c>
      <c r="O291" s="216">
        <f t="shared" si="516"/>
        <v>0</v>
      </c>
      <c r="P291" s="216">
        <f t="shared" si="516"/>
        <v>0</v>
      </c>
      <c r="Q291" s="217">
        <f>SUM(E291:P291)</f>
        <v>0</v>
      </c>
    </row>
    <row r="292" spans="1:17" x14ac:dyDescent="0.25">
      <c r="A292" s="86"/>
      <c r="B292" s="87"/>
      <c r="C292" s="87"/>
      <c r="D292" s="215" t="s">
        <v>143</v>
      </c>
      <c r="E292" s="216">
        <f>E290-E291</f>
        <v>0</v>
      </c>
      <c r="F292" s="216">
        <f t="shared" ref="F292:P292" si="517">F290-F291</f>
        <v>0</v>
      </c>
      <c r="G292" s="216">
        <f t="shared" si="517"/>
        <v>0</v>
      </c>
      <c r="H292" s="216">
        <f t="shared" si="517"/>
        <v>0</v>
      </c>
      <c r="I292" s="216">
        <f t="shared" si="517"/>
        <v>0</v>
      </c>
      <c r="J292" s="216">
        <f t="shared" si="517"/>
        <v>0</v>
      </c>
      <c r="K292" s="216">
        <f t="shared" si="517"/>
        <v>0</v>
      </c>
      <c r="L292" s="216">
        <f t="shared" si="517"/>
        <v>0</v>
      </c>
      <c r="M292" s="216">
        <f t="shared" si="517"/>
        <v>0</v>
      </c>
      <c r="N292" s="216">
        <f t="shared" si="517"/>
        <v>0</v>
      </c>
      <c r="O292" s="216">
        <f t="shared" si="517"/>
        <v>0</v>
      </c>
      <c r="P292" s="216">
        <f t="shared" si="517"/>
        <v>0</v>
      </c>
      <c r="Q292" s="216">
        <f>SUM(E292:P292)</f>
        <v>0</v>
      </c>
    </row>
    <row r="293" spans="1:17" x14ac:dyDescent="0.25">
      <c r="A293" s="219"/>
      <c r="B293" s="220"/>
      <c r="C293" s="220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5"/>
    </row>
    <row r="295" spans="1:17" x14ac:dyDescent="0.25">
      <c r="D295" s="275" t="s">
        <v>147</v>
      </c>
      <c r="E295" s="293"/>
      <c r="F295" s="293">
        <f>E295</f>
        <v>0</v>
      </c>
      <c r="G295" s="293">
        <f t="shared" ref="G295" si="518">F295</f>
        <v>0</v>
      </c>
      <c r="H295" s="293">
        <f t="shared" ref="H295" si="519">G295</f>
        <v>0</v>
      </c>
      <c r="I295" s="293">
        <f t="shared" ref="I295" si="520">H295</f>
        <v>0</v>
      </c>
      <c r="J295" s="293">
        <f t="shared" ref="J295" si="521">I295</f>
        <v>0</v>
      </c>
      <c r="K295" s="293">
        <f t="shared" ref="K295" si="522">J295</f>
        <v>0</v>
      </c>
      <c r="L295" s="293">
        <f t="shared" ref="L295" si="523">K295</f>
        <v>0</v>
      </c>
      <c r="M295" s="293">
        <f t="shared" ref="M295" si="524">L295</f>
        <v>0</v>
      </c>
      <c r="N295" s="293">
        <f t="shared" ref="N295" si="525">M295</f>
        <v>0</v>
      </c>
      <c r="O295" s="293">
        <f t="shared" ref="O295" si="526">N295</f>
        <v>0</v>
      </c>
      <c r="P295" s="293">
        <f t="shared" ref="P295" si="527">O295</f>
        <v>0</v>
      </c>
      <c r="Q295" s="293">
        <f>SUM(E295:P295)</f>
        <v>0</v>
      </c>
    </row>
    <row r="296" spans="1:17" x14ac:dyDescent="0.25">
      <c r="B296" s="102" t="s">
        <v>126</v>
      </c>
      <c r="C296" s="130"/>
      <c r="D296" s="131" t="s">
        <v>127</v>
      </c>
      <c r="E296" s="216">
        <f>E295*$C$296</f>
        <v>0</v>
      </c>
      <c r="F296" s="216">
        <f t="shared" ref="F296:P296" si="528">F295*$C$296</f>
        <v>0</v>
      </c>
      <c r="G296" s="216">
        <f t="shared" si="528"/>
        <v>0</v>
      </c>
      <c r="H296" s="216">
        <f t="shared" si="528"/>
        <v>0</v>
      </c>
      <c r="I296" s="216">
        <f t="shared" si="528"/>
        <v>0</v>
      </c>
      <c r="J296" s="216">
        <f t="shared" si="528"/>
        <v>0</v>
      </c>
      <c r="K296" s="216">
        <f t="shared" si="528"/>
        <v>0</v>
      </c>
      <c r="L296" s="216">
        <f t="shared" si="528"/>
        <v>0</v>
      </c>
      <c r="M296" s="216">
        <f t="shared" si="528"/>
        <v>0</v>
      </c>
      <c r="N296" s="216">
        <f t="shared" si="528"/>
        <v>0</v>
      </c>
      <c r="O296" s="216">
        <f t="shared" si="528"/>
        <v>0</v>
      </c>
      <c r="P296" s="216">
        <f t="shared" si="528"/>
        <v>0</v>
      </c>
      <c r="Q296" s="216">
        <f>SUM(E296:P296)</f>
        <v>0</v>
      </c>
    </row>
    <row r="297" spans="1:17" x14ac:dyDescent="0.25">
      <c r="B297" s="276" t="s">
        <v>142</v>
      </c>
      <c r="C297" s="130"/>
      <c r="D297" s="131" t="s">
        <v>129</v>
      </c>
      <c r="E297" s="216">
        <f>$C$297*E295</f>
        <v>0</v>
      </c>
      <c r="F297" s="216">
        <f t="shared" ref="F297:P297" si="529">$C$297*F295</f>
        <v>0</v>
      </c>
      <c r="G297" s="216">
        <f t="shared" si="529"/>
        <v>0</v>
      </c>
      <c r="H297" s="216">
        <f t="shared" si="529"/>
        <v>0</v>
      </c>
      <c r="I297" s="216">
        <f t="shared" si="529"/>
        <v>0</v>
      </c>
      <c r="J297" s="216">
        <f t="shared" si="529"/>
        <v>0</v>
      </c>
      <c r="K297" s="216">
        <f t="shared" si="529"/>
        <v>0</v>
      </c>
      <c r="L297" s="216">
        <f t="shared" si="529"/>
        <v>0</v>
      </c>
      <c r="M297" s="216">
        <f t="shared" si="529"/>
        <v>0</v>
      </c>
      <c r="N297" s="216">
        <f t="shared" si="529"/>
        <v>0</v>
      </c>
      <c r="O297" s="216">
        <f t="shared" si="529"/>
        <v>0</v>
      </c>
      <c r="P297" s="216">
        <f t="shared" si="529"/>
        <v>0</v>
      </c>
      <c r="Q297" s="217">
        <f>SUM(E297:P297)</f>
        <v>0</v>
      </c>
    </row>
    <row r="298" spans="1:17" x14ac:dyDescent="0.25">
      <c r="A298" s="86"/>
      <c r="B298" s="87"/>
      <c r="C298" s="87"/>
      <c r="D298" s="215" t="s">
        <v>143</v>
      </c>
      <c r="E298" s="216">
        <f>E296-E297</f>
        <v>0</v>
      </c>
      <c r="F298" s="216">
        <f t="shared" ref="F298:P298" si="530">F296-F297</f>
        <v>0</v>
      </c>
      <c r="G298" s="216">
        <f t="shared" si="530"/>
        <v>0</v>
      </c>
      <c r="H298" s="216">
        <f t="shared" si="530"/>
        <v>0</v>
      </c>
      <c r="I298" s="216">
        <f t="shared" si="530"/>
        <v>0</v>
      </c>
      <c r="J298" s="216">
        <f t="shared" si="530"/>
        <v>0</v>
      </c>
      <c r="K298" s="216">
        <f t="shared" si="530"/>
        <v>0</v>
      </c>
      <c r="L298" s="216">
        <f t="shared" si="530"/>
        <v>0</v>
      </c>
      <c r="M298" s="216">
        <f t="shared" si="530"/>
        <v>0</v>
      </c>
      <c r="N298" s="216">
        <f t="shared" si="530"/>
        <v>0</v>
      </c>
      <c r="O298" s="216">
        <f t="shared" si="530"/>
        <v>0</v>
      </c>
      <c r="P298" s="216">
        <f t="shared" si="530"/>
        <v>0</v>
      </c>
      <c r="Q298" s="216">
        <f>SUM(E298:P298)</f>
        <v>0</v>
      </c>
    </row>
    <row r="299" spans="1:17" x14ac:dyDescent="0.25">
      <c r="A299" s="219"/>
      <c r="B299" s="220"/>
      <c r="C299" s="220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5"/>
    </row>
    <row r="301" spans="1:17" x14ac:dyDescent="0.25">
      <c r="D301" s="275" t="s">
        <v>147</v>
      </c>
      <c r="E301" s="293"/>
      <c r="F301" s="293"/>
      <c r="G301" s="293"/>
      <c r="H301" s="293"/>
      <c r="I301" s="293"/>
      <c r="J301" s="293"/>
      <c r="K301" s="293"/>
      <c r="L301" s="293"/>
      <c r="M301" s="293"/>
      <c r="N301" s="293"/>
      <c r="O301" s="293"/>
      <c r="P301" s="293"/>
      <c r="Q301" s="293">
        <f>SUM(E301:P301)</f>
        <v>0</v>
      </c>
    </row>
    <row r="302" spans="1:17" x14ac:dyDescent="0.25">
      <c r="B302" s="102" t="s">
        <v>126</v>
      </c>
      <c r="C302" s="130"/>
      <c r="D302" s="131" t="s">
        <v>127</v>
      </c>
      <c r="E302" s="216">
        <f>E301*$C$302</f>
        <v>0</v>
      </c>
      <c r="F302" s="216">
        <f t="shared" ref="F302:P302" si="531">F301*$C$302</f>
        <v>0</v>
      </c>
      <c r="G302" s="216">
        <f t="shared" si="531"/>
        <v>0</v>
      </c>
      <c r="H302" s="216">
        <f t="shared" si="531"/>
        <v>0</v>
      </c>
      <c r="I302" s="216">
        <f t="shared" si="531"/>
        <v>0</v>
      </c>
      <c r="J302" s="216">
        <f t="shared" si="531"/>
        <v>0</v>
      </c>
      <c r="K302" s="216">
        <f t="shared" si="531"/>
        <v>0</v>
      </c>
      <c r="L302" s="216">
        <f t="shared" si="531"/>
        <v>0</v>
      </c>
      <c r="M302" s="216">
        <f t="shared" si="531"/>
        <v>0</v>
      </c>
      <c r="N302" s="216">
        <f t="shared" si="531"/>
        <v>0</v>
      </c>
      <c r="O302" s="216">
        <f t="shared" si="531"/>
        <v>0</v>
      </c>
      <c r="P302" s="216">
        <f t="shared" si="531"/>
        <v>0</v>
      </c>
      <c r="Q302" s="216">
        <f>SUM(E302:P302)</f>
        <v>0</v>
      </c>
    </row>
    <row r="303" spans="1:17" x14ac:dyDescent="0.25">
      <c r="B303" s="276" t="s">
        <v>142</v>
      </c>
      <c r="C303" s="130"/>
      <c r="D303" s="131" t="s">
        <v>129</v>
      </c>
      <c r="E303" s="216">
        <f>$C$303*E301</f>
        <v>0</v>
      </c>
      <c r="F303" s="216">
        <f t="shared" ref="F303:P303" si="532">$C$303*F301</f>
        <v>0</v>
      </c>
      <c r="G303" s="216">
        <f t="shared" si="532"/>
        <v>0</v>
      </c>
      <c r="H303" s="216">
        <f t="shared" si="532"/>
        <v>0</v>
      </c>
      <c r="I303" s="216">
        <f t="shared" si="532"/>
        <v>0</v>
      </c>
      <c r="J303" s="216">
        <f t="shared" si="532"/>
        <v>0</v>
      </c>
      <c r="K303" s="216">
        <f t="shared" si="532"/>
        <v>0</v>
      </c>
      <c r="L303" s="216">
        <f t="shared" si="532"/>
        <v>0</v>
      </c>
      <c r="M303" s="216">
        <f t="shared" si="532"/>
        <v>0</v>
      </c>
      <c r="N303" s="216">
        <f t="shared" si="532"/>
        <v>0</v>
      </c>
      <c r="O303" s="216">
        <f t="shared" si="532"/>
        <v>0</v>
      </c>
      <c r="P303" s="216">
        <f t="shared" si="532"/>
        <v>0</v>
      </c>
      <c r="Q303" s="217">
        <f>SUM(E303:P303)</f>
        <v>0</v>
      </c>
    </row>
    <row r="304" spans="1:17" x14ac:dyDescent="0.25">
      <c r="A304" s="86"/>
      <c r="B304" s="87"/>
      <c r="C304" s="87"/>
      <c r="D304" s="215" t="s">
        <v>143</v>
      </c>
      <c r="E304" s="216">
        <f>E302-E303</f>
        <v>0</v>
      </c>
      <c r="F304" s="216">
        <f t="shared" ref="F304:P304" si="533">F302-F303</f>
        <v>0</v>
      </c>
      <c r="G304" s="216">
        <f t="shared" si="533"/>
        <v>0</v>
      </c>
      <c r="H304" s="216">
        <f t="shared" si="533"/>
        <v>0</v>
      </c>
      <c r="I304" s="216">
        <f t="shared" si="533"/>
        <v>0</v>
      </c>
      <c r="J304" s="216">
        <f t="shared" si="533"/>
        <v>0</v>
      </c>
      <c r="K304" s="216">
        <f t="shared" si="533"/>
        <v>0</v>
      </c>
      <c r="L304" s="216">
        <f t="shared" si="533"/>
        <v>0</v>
      </c>
      <c r="M304" s="216">
        <f t="shared" si="533"/>
        <v>0</v>
      </c>
      <c r="N304" s="216">
        <f t="shared" si="533"/>
        <v>0</v>
      </c>
      <c r="O304" s="216">
        <f t="shared" si="533"/>
        <v>0</v>
      </c>
      <c r="P304" s="216">
        <f t="shared" si="533"/>
        <v>0</v>
      </c>
      <c r="Q304" s="216">
        <f>SUM(E304:P304)</f>
        <v>0</v>
      </c>
    </row>
    <row r="305" spans="1:17" x14ac:dyDescent="0.25">
      <c r="A305" s="219"/>
      <c r="B305" s="220"/>
      <c r="C305" s="220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5"/>
    </row>
    <row r="307" spans="1:17" x14ac:dyDescent="0.25">
      <c r="D307" s="275" t="s">
        <v>147</v>
      </c>
      <c r="E307" s="293"/>
      <c r="F307" s="293">
        <f>E307</f>
        <v>0</v>
      </c>
      <c r="G307" s="293">
        <f t="shared" ref="G307" si="534">F307</f>
        <v>0</v>
      </c>
      <c r="H307" s="293">
        <f t="shared" ref="H307" si="535">G307</f>
        <v>0</v>
      </c>
      <c r="I307" s="293">
        <f t="shared" ref="I307" si="536">H307</f>
        <v>0</v>
      </c>
      <c r="J307" s="293">
        <f t="shared" ref="J307" si="537">I307</f>
        <v>0</v>
      </c>
      <c r="K307" s="293">
        <f t="shared" ref="K307" si="538">J307</f>
        <v>0</v>
      </c>
      <c r="L307" s="293">
        <f t="shared" ref="L307" si="539">K307</f>
        <v>0</v>
      </c>
      <c r="M307" s="293">
        <f t="shared" ref="M307" si="540">L307</f>
        <v>0</v>
      </c>
      <c r="N307" s="293">
        <f t="shared" ref="N307" si="541">M307</f>
        <v>0</v>
      </c>
      <c r="O307" s="293">
        <f t="shared" ref="O307" si="542">N307</f>
        <v>0</v>
      </c>
      <c r="P307" s="293">
        <f t="shared" ref="P307" si="543">O307</f>
        <v>0</v>
      </c>
      <c r="Q307" s="293">
        <f>SUM(E307:P307)</f>
        <v>0</v>
      </c>
    </row>
    <row r="308" spans="1:17" x14ac:dyDescent="0.25">
      <c r="B308" s="102" t="s">
        <v>126</v>
      </c>
      <c r="C308" s="130"/>
      <c r="D308" s="131" t="s">
        <v>127</v>
      </c>
      <c r="E308" s="216">
        <f>E307*$C$308</f>
        <v>0</v>
      </c>
      <c r="F308" s="216">
        <f t="shared" ref="F308:P308" si="544">F307*$C$308</f>
        <v>0</v>
      </c>
      <c r="G308" s="216">
        <f t="shared" si="544"/>
        <v>0</v>
      </c>
      <c r="H308" s="216">
        <f t="shared" si="544"/>
        <v>0</v>
      </c>
      <c r="I308" s="216">
        <f t="shared" si="544"/>
        <v>0</v>
      </c>
      <c r="J308" s="216">
        <f t="shared" si="544"/>
        <v>0</v>
      </c>
      <c r="K308" s="216">
        <f t="shared" si="544"/>
        <v>0</v>
      </c>
      <c r="L308" s="216">
        <f t="shared" si="544"/>
        <v>0</v>
      </c>
      <c r="M308" s="216">
        <f t="shared" si="544"/>
        <v>0</v>
      </c>
      <c r="N308" s="216">
        <f t="shared" si="544"/>
        <v>0</v>
      </c>
      <c r="O308" s="216">
        <f t="shared" si="544"/>
        <v>0</v>
      </c>
      <c r="P308" s="216">
        <f t="shared" si="544"/>
        <v>0</v>
      </c>
      <c r="Q308" s="216">
        <f>SUM(E308:P308)</f>
        <v>0</v>
      </c>
    </row>
    <row r="309" spans="1:17" x14ac:dyDescent="0.25">
      <c r="B309" s="276" t="s">
        <v>142</v>
      </c>
      <c r="C309" s="130"/>
      <c r="D309" s="131" t="s">
        <v>129</v>
      </c>
      <c r="E309" s="216">
        <f>$C$309*E307</f>
        <v>0</v>
      </c>
      <c r="F309" s="216">
        <f t="shared" ref="F309:P309" si="545">$C$309*F307</f>
        <v>0</v>
      </c>
      <c r="G309" s="216">
        <f t="shared" si="545"/>
        <v>0</v>
      </c>
      <c r="H309" s="216">
        <f t="shared" si="545"/>
        <v>0</v>
      </c>
      <c r="I309" s="216">
        <f t="shared" si="545"/>
        <v>0</v>
      </c>
      <c r="J309" s="216">
        <f t="shared" si="545"/>
        <v>0</v>
      </c>
      <c r="K309" s="216">
        <f t="shared" si="545"/>
        <v>0</v>
      </c>
      <c r="L309" s="216">
        <f t="shared" si="545"/>
        <v>0</v>
      </c>
      <c r="M309" s="216">
        <f t="shared" si="545"/>
        <v>0</v>
      </c>
      <c r="N309" s="216">
        <f t="shared" si="545"/>
        <v>0</v>
      </c>
      <c r="O309" s="216">
        <f t="shared" si="545"/>
        <v>0</v>
      </c>
      <c r="P309" s="216">
        <f t="shared" si="545"/>
        <v>0</v>
      </c>
      <c r="Q309" s="217">
        <f>SUM(E309:P309)</f>
        <v>0</v>
      </c>
    </row>
    <row r="310" spans="1:17" x14ac:dyDescent="0.25">
      <c r="A310" s="86"/>
      <c r="B310" s="87"/>
      <c r="C310" s="87"/>
      <c r="D310" s="215" t="s">
        <v>143</v>
      </c>
      <c r="E310" s="216">
        <f>E308-E309</f>
        <v>0</v>
      </c>
      <c r="F310" s="216">
        <f t="shared" ref="F310:P310" si="546">F308-F309</f>
        <v>0</v>
      </c>
      <c r="G310" s="216">
        <f t="shared" si="546"/>
        <v>0</v>
      </c>
      <c r="H310" s="216">
        <f t="shared" si="546"/>
        <v>0</v>
      </c>
      <c r="I310" s="216">
        <f t="shared" si="546"/>
        <v>0</v>
      </c>
      <c r="J310" s="216">
        <f t="shared" si="546"/>
        <v>0</v>
      </c>
      <c r="K310" s="216">
        <f t="shared" si="546"/>
        <v>0</v>
      </c>
      <c r="L310" s="216">
        <f t="shared" si="546"/>
        <v>0</v>
      </c>
      <c r="M310" s="216">
        <f t="shared" si="546"/>
        <v>0</v>
      </c>
      <c r="N310" s="216">
        <f t="shared" si="546"/>
        <v>0</v>
      </c>
      <c r="O310" s="216">
        <f t="shared" si="546"/>
        <v>0</v>
      </c>
      <c r="P310" s="216">
        <f t="shared" si="546"/>
        <v>0</v>
      </c>
      <c r="Q310" s="216">
        <f>SUM(E310:P310)</f>
        <v>0</v>
      </c>
    </row>
    <row r="311" spans="1:17" x14ac:dyDescent="0.25">
      <c r="A311" s="219"/>
      <c r="B311" s="220"/>
      <c r="C311" s="220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5"/>
    </row>
    <row r="313" spans="1:17" x14ac:dyDescent="0.25">
      <c r="D313" s="275" t="s">
        <v>147</v>
      </c>
      <c r="E313" s="293"/>
      <c r="F313" s="293"/>
      <c r="G313" s="293"/>
      <c r="H313" s="293"/>
      <c r="I313" s="293"/>
      <c r="J313" s="293"/>
      <c r="K313" s="293"/>
      <c r="L313" s="293"/>
      <c r="M313" s="293"/>
      <c r="N313" s="293"/>
      <c r="O313" s="293"/>
      <c r="P313" s="293"/>
      <c r="Q313" s="293">
        <f>SUM(E313:P313)</f>
        <v>0</v>
      </c>
    </row>
    <row r="314" spans="1:17" x14ac:dyDescent="0.25">
      <c r="B314" s="102" t="s">
        <v>126</v>
      </c>
      <c r="C314" s="130"/>
      <c r="D314" s="131" t="s">
        <v>127</v>
      </c>
      <c r="E314" s="216">
        <f>E313*$C$314</f>
        <v>0</v>
      </c>
      <c r="F314" s="216">
        <f t="shared" ref="F314:P314" si="547">F313*$C$314</f>
        <v>0</v>
      </c>
      <c r="G314" s="216">
        <f t="shared" si="547"/>
        <v>0</v>
      </c>
      <c r="H314" s="216">
        <f t="shared" si="547"/>
        <v>0</v>
      </c>
      <c r="I314" s="216">
        <f t="shared" si="547"/>
        <v>0</v>
      </c>
      <c r="J314" s="216">
        <f t="shared" si="547"/>
        <v>0</v>
      </c>
      <c r="K314" s="216">
        <f t="shared" si="547"/>
        <v>0</v>
      </c>
      <c r="L314" s="216">
        <f t="shared" si="547"/>
        <v>0</v>
      </c>
      <c r="M314" s="216">
        <f t="shared" si="547"/>
        <v>0</v>
      </c>
      <c r="N314" s="216">
        <f t="shared" si="547"/>
        <v>0</v>
      </c>
      <c r="O314" s="216">
        <f t="shared" si="547"/>
        <v>0</v>
      </c>
      <c r="P314" s="216">
        <f t="shared" si="547"/>
        <v>0</v>
      </c>
      <c r="Q314" s="216">
        <f>SUM(E314:P314)</f>
        <v>0</v>
      </c>
    </row>
    <row r="315" spans="1:17" x14ac:dyDescent="0.25">
      <c r="B315" s="276" t="s">
        <v>142</v>
      </c>
      <c r="C315" s="130"/>
      <c r="D315" s="131" t="s">
        <v>129</v>
      </c>
      <c r="E315" s="216">
        <f>$C$315*E313</f>
        <v>0</v>
      </c>
      <c r="F315" s="216">
        <f t="shared" ref="F315:P315" si="548">$C$315*F313</f>
        <v>0</v>
      </c>
      <c r="G315" s="216">
        <f t="shared" si="548"/>
        <v>0</v>
      </c>
      <c r="H315" s="216">
        <f t="shared" si="548"/>
        <v>0</v>
      </c>
      <c r="I315" s="216">
        <f t="shared" si="548"/>
        <v>0</v>
      </c>
      <c r="J315" s="216">
        <f t="shared" si="548"/>
        <v>0</v>
      </c>
      <c r="K315" s="216">
        <f t="shared" si="548"/>
        <v>0</v>
      </c>
      <c r="L315" s="216">
        <f t="shared" si="548"/>
        <v>0</v>
      </c>
      <c r="M315" s="216">
        <f t="shared" si="548"/>
        <v>0</v>
      </c>
      <c r="N315" s="216">
        <f t="shared" si="548"/>
        <v>0</v>
      </c>
      <c r="O315" s="216">
        <f t="shared" si="548"/>
        <v>0</v>
      </c>
      <c r="P315" s="216">
        <f t="shared" si="548"/>
        <v>0</v>
      </c>
      <c r="Q315" s="217">
        <f>SUM(E315:P315)</f>
        <v>0</v>
      </c>
    </row>
    <row r="316" spans="1:17" x14ac:dyDescent="0.25">
      <c r="A316" s="86"/>
      <c r="B316" s="87"/>
      <c r="C316" s="87"/>
      <c r="D316" s="215" t="s">
        <v>143</v>
      </c>
      <c r="E316" s="216">
        <f>E314-E315</f>
        <v>0</v>
      </c>
      <c r="F316" s="216">
        <f t="shared" ref="F316:P316" si="549">F314-F315</f>
        <v>0</v>
      </c>
      <c r="G316" s="216">
        <f t="shared" si="549"/>
        <v>0</v>
      </c>
      <c r="H316" s="216">
        <f t="shared" si="549"/>
        <v>0</v>
      </c>
      <c r="I316" s="216">
        <f t="shared" si="549"/>
        <v>0</v>
      </c>
      <c r="J316" s="216">
        <f t="shared" si="549"/>
        <v>0</v>
      </c>
      <c r="K316" s="216">
        <f t="shared" si="549"/>
        <v>0</v>
      </c>
      <c r="L316" s="216">
        <f t="shared" si="549"/>
        <v>0</v>
      </c>
      <c r="M316" s="216">
        <f t="shared" si="549"/>
        <v>0</v>
      </c>
      <c r="N316" s="216">
        <f t="shared" si="549"/>
        <v>0</v>
      </c>
      <c r="O316" s="216">
        <f t="shared" si="549"/>
        <v>0</v>
      </c>
      <c r="P316" s="216">
        <f t="shared" si="549"/>
        <v>0</v>
      </c>
      <c r="Q316" s="216">
        <f>SUM(E316:P316)</f>
        <v>0</v>
      </c>
    </row>
    <row r="317" spans="1:17" x14ac:dyDescent="0.25">
      <c r="A317" s="219"/>
      <c r="B317" s="220"/>
      <c r="C317" s="220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5"/>
    </row>
    <row r="319" spans="1:17" x14ac:dyDescent="0.25">
      <c r="B319" s="223"/>
      <c r="C319" s="224"/>
      <c r="D319" s="277" t="s">
        <v>146</v>
      </c>
      <c r="E319" s="293">
        <f t="shared" ref="E319:P319" si="550">E25+E19+E13+E7+E31+E37</f>
        <v>0</v>
      </c>
      <c r="F319" s="293">
        <f t="shared" si="550"/>
        <v>0</v>
      </c>
      <c r="G319" s="293">
        <f t="shared" si="550"/>
        <v>0</v>
      </c>
      <c r="H319" s="293">
        <f t="shared" si="550"/>
        <v>0</v>
      </c>
      <c r="I319" s="293">
        <f t="shared" si="550"/>
        <v>0</v>
      </c>
      <c r="J319" s="293">
        <f t="shared" si="550"/>
        <v>0</v>
      </c>
      <c r="K319" s="293">
        <f t="shared" si="550"/>
        <v>0</v>
      </c>
      <c r="L319" s="293">
        <f t="shared" si="550"/>
        <v>0</v>
      </c>
      <c r="M319" s="293">
        <f t="shared" si="550"/>
        <v>0</v>
      </c>
      <c r="N319" s="293">
        <f t="shared" si="550"/>
        <v>0</v>
      </c>
      <c r="O319" s="293">
        <f t="shared" si="550"/>
        <v>0</v>
      </c>
      <c r="P319" s="293">
        <f t="shared" si="550"/>
        <v>0</v>
      </c>
      <c r="Q319" s="294">
        <f>SUM(E319:P319)</f>
        <v>0</v>
      </c>
    </row>
    <row r="320" spans="1:17" x14ac:dyDescent="0.25">
      <c r="B320" s="221"/>
      <c r="C320" s="225"/>
      <c r="D320" s="218" t="s">
        <v>128</v>
      </c>
      <c r="E320" s="216">
        <f t="shared" ref="E320:P320" si="551">E26+E20+E14+E8+E32+E38</f>
        <v>0</v>
      </c>
      <c r="F320" s="216">
        <f t="shared" si="551"/>
        <v>0</v>
      </c>
      <c r="G320" s="216">
        <f t="shared" si="551"/>
        <v>0</v>
      </c>
      <c r="H320" s="216">
        <f t="shared" si="551"/>
        <v>0</v>
      </c>
      <c r="I320" s="216">
        <f t="shared" si="551"/>
        <v>0</v>
      </c>
      <c r="J320" s="216">
        <f t="shared" si="551"/>
        <v>0</v>
      </c>
      <c r="K320" s="216">
        <f t="shared" si="551"/>
        <v>0</v>
      </c>
      <c r="L320" s="216">
        <f t="shared" si="551"/>
        <v>0</v>
      </c>
      <c r="M320" s="216">
        <f t="shared" si="551"/>
        <v>0</v>
      </c>
      <c r="N320" s="216">
        <f t="shared" si="551"/>
        <v>0</v>
      </c>
      <c r="O320" s="216">
        <f t="shared" si="551"/>
        <v>0</v>
      </c>
      <c r="P320" s="216">
        <f t="shared" si="551"/>
        <v>0</v>
      </c>
      <c r="Q320" s="216">
        <f>SUM(E320:P320)</f>
        <v>0</v>
      </c>
    </row>
    <row r="321" spans="2:17" x14ac:dyDescent="0.25">
      <c r="B321" s="278"/>
      <c r="C321" s="225"/>
      <c r="D321" s="218" t="s">
        <v>144</v>
      </c>
      <c r="E321" s="216">
        <f t="shared" ref="E321:P321" si="552">E27+E21+E15+E9+E33+E39</f>
        <v>0</v>
      </c>
      <c r="F321" s="216">
        <f t="shared" si="552"/>
        <v>0</v>
      </c>
      <c r="G321" s="216">
        <f t="shared" si="552"/>
        <v>0</v>
      </c>
      <c r="H321" s="216">
        <f t="shared" si="552"/>
        <v>0</v>
      </c>
      <c r="I321" s="216">
        <f t="shared" si="552"/>
        <v>0</v>
      </c>
      <c r="J321" s="216">
        <f t="shared" si="552"/>
        <v>0</v>
      </c>
      <c r="K321" s="216">
        <f t="shared" si="552"/>
        <v>0</v>
      </c>
      <c r="L321" s="216">
        <f t="shared" si="552"/>
        <v>0</v>
      </c>
      <c r="M321" s="216">
        <f t="shared" si="552"/>
        <v>0</v>
      </c>
      <c r="N321" s="216">
        <f t="shared" si="552"/>
        <v>0</v>
      </c>
      <c r="O321" s="216">
        <f t="shared" si="552"/>
        <v>0</v>
      </c>
      <c r="P321" s="216">
        <f t="shared" si="552"/>
        <v>0</v>
      </c>
      <c r="Q321" s="217">
        <f>SUM(E321:P321)</f>
        <v>0</v>
      </c>
    </row>
    <row r="322" spans="2:17" x14ac:dyDescent="0.25">
      <c r="B322" s="226"/>
      <c r="C322" s="227"/>
      <c r="D322" s="215" t="s">
        <v>145</v>
      </c>
      <c r="E322" s="216">
        <f t="shared" ref="E322:P322" si="553">E28+E22+E16+E10+E34+E40</f>
        <v>0</v>
      </c>
      <c r="F322" s="216">
        <f t="shared" si="553"/>
        <v>0</v>
      </c>
      <c r="G322" s="216">
        <f t="shared" si="553"/>
        <v>0</v>
      </c>
      <c r="H322" s="216">
        <f t="shared" si="553"/>
        <v>0</v>
      </c>
      <c r="I322" s="216">
        <f t="shared" si="553"/>
        <v>0</v>
      </c>
      <c r="J322" s="216">
        <f t="shared" si="553"/>
        <v>0</v>
      </c>
      <c r="K322" s="216">
        <f t="shared" si="553"/>
        <v>0</v>
      </c>
      <c r="L322" s="216">
        <f t="shared" si="553"/>
        <v>0</v>
      </c>
      <c r="M322" s="216">
        <f t="shared" si="553"/>
        <v>0</v>
      </c>
      <c r="N322" s="216">
        <f t="shared" si="553"/>
        <v>0</v>
      </c>
      <c r="O322" s="216">
        <f t="shared" si="553"/>
        <v>0</v>
      </c>
      <c r="P322" s="216">
        <f t="shared" si="553"/>
        <v>0</v>
      </c>
      <c r="Q322" s="216">
        <f>SUM(E322:P322)</f>
        <v>0</v>
      </c>
    </row>
  </sheetData>
  <phoneticPr fontId="44" type="noConversion"/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12"/>
  <sheetViews>
    <sheetView topLeftCell="A61" zoomScale="145" zoomScaleNormal="145" workbookViewId="0">
      <selection activeCell="O58" sqref="O58"/>
    </sheetView>
  </sheetViews>
  <sheetFormatPr defaultColWidth="9.140625" defaultRowHeight="12.75" x14ac:dyDescent="0.2"/>
  <cols>
    <col min="1" max="1" width="32.42578125" style="8" customWidth="1"/>
    <col min="2" max="2" width="16.7109375" style="8" customWidth="1"/>
    <col min="3" max="9" width="12" style="8" bestFit="1" customWidth="1"/>
    <col min="10" max="10" width="12.85546875" style="8" customWidth="1"/>
    <col min="11" max="14" width="12" style="8" bestFit="1" customWidth="1"/>
    <col min="15" max="15" width="13.5703125" style="8" customWidth="1"/>
    <col min="16" max="16" width="13.28515625" style="8" customWidth="1"/>
    <col min="17" max="17" width="13.85546875" style="8" customWidth="1"/>
    <col min="18" max="18" width="33" style="8" bestFit="1" customWidth="1"/>
    <col min="19" max="16384" width="9.140625" style="8"/>
  </cols>
  <sheetData>
    <row r="1" spans="1:19" ht="22.5" customHeight="1" x14ac:dyDescent="0.4">
      <c r="A1" s="295"/>
      <c r="B1" s="295"/>
      <c r="E1" s="304" t="s">
        <v>34</v>
      </c>
      <c r="F1" s="304"/>
      <c r="G1" s="304"/>
      <c r="H1" s="304"/>
      <c r="I1" s="303"/>
      <c r="J1" s="303"/>
    </row>
    <row r="2" spans="1:19" x14ac:dyDescent="0.2">
      <c r="A2" s="76" t="s">
        <v>93</v>
      </c>
      <c r="B2" s="79" t="s">
        <v>31</v>
      </c>
      <c r="C2" s="49" t="s">
        <v>12</v>
      </c>
      <c r="D2" s="49" t="s">
        <v>13</v>
      </c>
      <c r="E2" s="49" t="s">
        <v>14</v>
      </c>
      <c r="F2" s="49" t="s">
        <v>15</v>
      </c>
      <c r="G2" s="49" t="s">
        <v>16</v>
      </c>
      <c r="H2" s="49" t="s">
        <v>17</v>
      </c>
      <c r="I2" s="49" t="s">
        <v>18</v>
      </c>
      <c r="J2" s="49" t="s">
        <v>19</v>
      </c>
      <c r="K2" s="49" t="s">
        <v>20</v>
      </c>
      <c r="L2" s="49" t="s">
        <v>21</v>
      </c>
      <c r="M2" s="49" t="s">
        <v>22</v>
      </c>
      <c r="N2" s="49" t="s">
        <v>23</v>
      </c>
      <c r="O2" s="49" t="s">
        <v>24</v>
      </c>
      <c r="P2" s="49" t="s">
        <v>32</v>
      </c>
      <c r="Q2" s="49" t="s">
        <v>33</v>
      </c>
    </row>
    <row r="3" spans="1:19" x14ac:dyDescent="0.2">
      <c r="A3" s="77" t="s">
        <v>90</v>
      </c>
      <c r="B3" s="23">
        <v>0</v>
      </c>
      <c r="C3" s="62">
        <f t="shared" ref="C3:N3" si="0">+B101</f>
        <v>0</v>
      </c>
      <c r="D3" s="62">
        <f t="shared" si="0"/>
        <v>0</v>
      </c>
      <c r="E3" s="62">
        <f t="shared" si="0"/>
        <v>0</v>
      </c>
      <c r="F3" s="62">
        <f t="shared" si="0"/>
        <v>0</v>
      </c>
      <c r="G3" s="62">
        <f t="shared" si="0"/>
        <v>0</v>
      </c>
      <c r="H3" s="62">
        <f t="shared" si="0"/>
        <v>0</v>
      </c>
      <c r="I3" s="62">
        <f t="shared" si="0"/>
        <v>0</v>
      </c>
      <c r="J3" s="62">
        <f t="shared" si="0"/>
        <v>0</v>
      </c>
      <c r="K3" s="62">
        <f t="shared" si="0"/>
        <v>0</v>
      </c>
      <c r="L3" s="62">
        <f t="shared" si="0"/>
        <v>0</v>
      </c>
      <c r="M3" s="62">
        <f t="shared" si="0"/>
        <v>0</v>
      </c>
      <c r="N3" s="62">
        <f t="shared" si="0"/>
        <v>0</v>
      </c>
      <c r="O3" s="63"/>
      <c r="P3" s="62">
        <f>N101</f>
        <v>0</v>
      </c>
      <c r="Q3" s="62">
        <f>P101</f>
        <v>0</v>
      </c>
      <c r="R3" s="21" t="s">
        <v>90</v>
      </c>
      <c r="S3" s="36"/>
    </row>
    <row r="4" spans="1:19" x14ac:dyDescent="0.2">
      <c r="A4" s="78" t="s">
        <v>37</v>
      </c>
      <c r="B4" s="45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40"/>
      <c r="Q4" s="42"/>
      <c r="R4" s="33" t="s">
        <v>37</v>
      </c>
    </row>
    <row r="5" spans="1:19" x14ac:dyDescent="0.2">
      <c r="A5" s="19">
        <f>'Sales Forecast'!A6</f>
        <v>0</v>
      </c>
      <c r="B5" s="43"/>
      <c r="C5" s="228">
        <f>'Sales Forecast'!E8</f>
        <v>0</v>
      </c>
      <c r="D5" s="228">
        <f>'Sales Forecast'!F8</f>
        <v>0</v>
      </c>
      <c r="E5" s="228">
        <f>'Sales Forecast'!G8</f>
        <v>0</v>
      </c>
      <c r="F5" s="228">
        <f>'Sales Forecast'!H8</f>
        <v>0</v>
      </c>
      <c r="G5" s="228">
        <f>'Sales Forecast'!I8</f>
        <v>0</v>
      </c>
      <c r="H5" s="228">
        <f>'Sales Forecast'!J8</f>
        <v>0</v>
      </c>
      <c r="I5" s="228">
        <f>'Sales Forecast'!K8</f>
        <v>0</v>
      </c>
      <c r="J5" s="228">
        <f>'Sales Forecast'!L8</f>
        <v>0</v>
      </c>
      <c r="K5" s="228">
        <f>'Sales Forecast'!M8</f>
        <v>0</v>
      </c>
      <c r="L5" s="228">
        <f>'Sales Forecast'!N8</f>
        <v>0</v>
      </c>
      <c r="M5" s="228">
        <f>'Sales Forecast'!O8</f>
        <v>0</v>
      </c>
      <c r="N5" s="228">
        <f>'Sales Forecast'!P8</f>
        <v>0</v>
      </c>
      <c r="O5" s="26">
        <f>+C5+D5+E5+F5+G5+H5+I5+J5+K5+L5+M5+N5</f>
        <v>0</v>
      </c>
      <c r="P5" s="26">
        <f>SUM(O5*1.05)</f>
        <v>0</v>
      </c>
      <c r="Q5" s="26">
        <f>SUM(P5*1.05)</f>
        <v>0</v>
      </c>
      <c r="R5" s="10">
        <f>A5</f>
        <v>0</v>
      </c>
    </row>
    <row r="6" spans="1:19" x14ac:dyDescent="0.2">
      <c r="A6" s="19">
        <f>'Sales Forecast'!A12</f>
        <v>0</v>
      </c>
      <c r="B6" s="43"/>
      <c r="C6" s="228">
        <f>'Sales Forecast'!E14</f>
        <v>0</v>
      </c>
      <c r="D6" s="228">
        <f>'Sales Forecast'!F14</f>
        <v>0</v>
      </c>
      <c r="E6" s="228">
        <f>'Sales Forecast'!G14</f>
        <v>0</v>
      </c>
      <c r="F6" s="228">
        <f>'Sales Forecast'!H14</f>
        <v>0</v>
      </c>
      <c r="G6" s="228">
        <f>'Sales Forecast'!I14</f>
        <v>0</v>
      </c>
      <c r="H6" s="228">
        <f>'Sales Forecast'!J14</f>
        <v>0</v>
      </c>
      <c r="I6" s="228">
        <f>'Sales Forecast'!K14</f>
        <v>0</v>
      </c>
      <c r="J6" s="228">
        <f>'Sales Forecast'!L14</f>
        <v>0</v>
      </c>
      <c r="K6" s="228">
        <f>'Sales Forecast'!M14</f>
        <v>0</v>
      </c>
      <c r="L6" s="228">
        <f>'Sales Forecast'!N14</f>
        <v>0</v>
      </c>
      <c r="M6" s="228">
        <f>'Sales Forecast'!O14</f>
        <v>0</v>
      </c>
      <c r="N6" s="228">
        <f>'Sales Forecast'!P14</f>
        <v>0</v>
      </c>
      <c r="O6" s="26">
        <f t="shared" ref="O6:O56" si="1">+C6+D6+E6+F6+G6+H6+I6+J6+K6+L6+M6+N6</f>
        <v>0</v>
      </c>
      <c r="P6" s="26">
        <f t="shared" ref="P6:Q56" si="2">SUM(O6*1.05)</f>
        <v>0</v>
      </c>
      <c r="Q6" s="26">
        <f t="shared" si="2"/>
        <v>0</v>
      </c>
      <c r="R6" s="10">
        <f t="shared" ref="R6:R56" si="3">A6</f>
        <v>0</v>
      </c>
    </row>
    <row r="7" spans="1:19" x14ac:dyDescent="0.2">
      <c r="A7" s="19">
        <f>'Sales Forecast'!A18</f>
        <v>0</v>
      </c>
      <c r="B7" s="43"/>
      <c r="C7" s="228">
        <f>'Sales Forecast'!E20</f>
        <v>0</v>
      </c>
      <c r="D7" s="228">
        <f>'Sales Forecast'!F20</f>
        <v>0</v>
      </c>
      <c r="E7" s="228">
        <f>'Sales Forecast'!G20</f>
        <v>0</v>
      </c>
      <c r="F7" s="228">
        <f>'Sales Forecast'!H20</f>
        <v>0</v>
      </c>
      <c r="G7" s="228">
        <f>'Sales Forecast'!I20</f>
        <v>0</v>
      </c>
      <c r="H7" s="228">
        <f>'Sales Forecast'!J20</f>
        <v>0</v>
      </c>
      <c r="I7" s="228">
        <f>'Sales Forecast'!K20</f>
        <v>0</v>
      </c>
      <c r="J7" s="228">
        <f>'Sales Forecast'!L20</f>
        <v>0</v>
      </c>
      <c r="K7" s="228">
        <f>'Sales Forecast'!M20</f>
        <v>0</v>
      </c>
      <c r="L7" s="228">
        <f>'Sales Forecast'!N20</f>
        <v>0</v>
      </c>
      <c r="M7" s="228">
        <f>'Sales Forecast'!O20</f>
        <v>0</v>
      </c>
      <c r="N7" s="228">
        <f>'Sales Forecast'!P20</f>
        <v>0</v>
      </c>
      <c r="O7" s="26">
        <f t="shared" si="1"/>
        <v>0</v>
      </c>
      <c r="P7" s="26">
        <f t="shared" si="2"/>
        <v>0</v>
      </c>
      <c r="Q7" s="26">
        <f t="shared" si="2"/>
        <v>0</v>
      </c>
      <c r="R7" s="10">
        <f t="shared" si="3"/>
        <v>0</v>
      </c>
    </row>
    <row r="8" spans="1:19" x14ac:dyDescent="0.2">
      <c r="A8" s="19">
        <f>'Sales Forecast'!A24</f>
        <v>0</v>
      </c>
      <c r="B8" s="43"/>
      <c r="C8" s="228">
        <f>'Sales Forecast'!E26</f>
        <v>0</v>
      </c>
      <c r="D8" s="228">
        <f>'Sales Forecast'!F26</f>
        <v>0</v>
      </c>
      <c r="E8" s="228">
        <f>'Sales Forecast'!G26</f>
        <v>0</v>
      </c>
      <c r="F8" s="228">
        <f>'Sales Forecast'!H26</f>
        <v>0</v>
      </c>
      <c r="G8" s="228">
        <f>'Sales Forecast'!I26</f>
        <v>0</v>
      </c>
      <c r="H8" s="228">
        <f>'Sales Forecast'!J26</f>
        <v>0</v>
      </c>
      <c r="I8" s="228">
        <f>'Sales Forecast'!K26</f>
        <v>0</v>
      </c>
      <c r="J8" s="228">
        <f>'Sales Forecast'!L26</f>
        <v>0</v>
      </c>
      <c r="K8" s="228">
        <f>'Sales Forecast'!M26</f>
        <v>0</v>
      </c>
      <c r="L8" s="228">
        <f>'Sales Forecast'!N26</f>
        <v>0</v>
      </c>
      <c r="M8" s="228">
        <f>'Sales Forecast'!O26</f>
        <v>0</v>
      </c>
      <c r="N8" s="228">
        <f>'Sales Forecast'!P26</f>
        <v>0</v>
      </c>
      <c r="O8" s="26">
        <f t="shared" si="1"/>
        <v>0</v>
      </c>
      <c r="P8" s="26">
        <f t="shared" si="2"/>
        <v>0</v>
      </c>
      <c r="Q8" s="26">
        <f t="shared" si="2"/>
        <v>0</v>
      </c>
      <c r="R8" s="10">
        <f t="shared" si="3"/>
        <v>0</v>
      </c>
    </row>
    <row r="9" spans="1:19" x14ac:dyDescent="0.2">
      <c r="A9" s="19">
        <f>'Sales Forecast'!A30</f>
        <v>0</v>
      </c>
      <c r="B9" s="43"/>
      <c r="C9" s="228">
        <f>'Sales Forecast'!E32</f>
        <v>0</v>
      </c>
      <c r="D9" s="228">
        <f>'Sales Forecast'!F32</f>
        <v>0</v>
      </c>
      <c r="E9" s="228">
        <f>'Sales Forecast'!G32</f>
        <v>0</v>
      </c>
      <c r="F9" s="228">
        <f>'Sales Forecast'!H32</f>
        <v>0</v>
      </c>
      <c r="G9" s="228">
        <f>'Sales Forecast'!I32</f>
        <v>0</v>
      </c>
      <c r="H9" s="228">
        <f>'Sales Forecast'!J32</f>
        <v>0</v>
      </c>
      <c r="I9" s="228">
        <f>'Sales Forecast'!K32</f>
        <v>0</v>
      </c>
      <c r="J9" s="228">
        <f>'Sales Forecast'!L32</f>
        <v>0</v>
      </c>
      <c r="K9" s="228">
        <f>'Sales Forecast'!M32</f>
        <v>0</v>
      </c>
      <c r="L9" s="228">
        <f>'Sales Forecast'!N32</f>
        <v>0</v>
      </c>
      <c r="M9" s="228">
        <f>'Sales Forecast'!O32</f>
        <v>0</v>
      </c>
      <c r="N9" s="228">
        <f>'Sales Forecast'!P32</f>
        <v>0</v>
      </c>
      <c r="O9" s="26">
        <f t="shared" si="1"/>
        <v>0</v>
      </c>
      <c r="P9" s="26">
        <f t="shared" si="2"/>
        <v>0</v>
      </c>
      <c r="Q9" s="26">
        <f t="shared" si="2"/>
        <v>0</v>
      </c>
      <c r="R9" s="10">
        <f t="shared" si="3"/>
        <v>0</v>
      </c>
    </row>
    <row r="10" spans="1:19" x14ac:dyDescent="0.2">
      <c r="A10" s="19">
        <f>'Sales Forecast'!A36</f>
        <v>0</v>
      </c>
      <c r="B10" s="43"/>
      <c r="C10" s="228">
        <f>'Sales Forecast'!E38</f>
        <v>0</v>
      </c>
      <c r="D10" s="228">
        <f>'Sales Forecast'!F38</f>
        <v>0</v>
      </c>
      <c r="E10" s="228">
        <f>'Sales Forecast'!G38</f>
        <v>0</v>
      </c>
      <c r="F10" s="228">
        <f>'Sales Forecast'!H38</f>
        <v>0</v>
      </c>
      <c r="G10" s="228">
        <f>'Sales Forecast'!I38</f>
        <v>0</v>
      </c>
      <c r="H10" s="228">
        <f>'Sales Forecast'!J38</f>
        <v>0</v>
      </c>
      <c r="I10" s="228">
        <f>'Sales Forecast'!K38</f>
        <v>0</v>
      </c>
      <c r="J10" s="228">
        <f>'Sales Forecast'!L38</f>
        <v>0</v>
      </c>
      <c r="K10" s="228">
        <f>'Sales Forecast'!M38</f>
        <v>0</v>
      </c>
      <c r="L10" s="228">
        <f>'Sales Forecast'!N38</f>
        <v>0</v>
      </c>
      <c r="M10" s="228">
        <f>'Sales Forecast'!O38</f>
        <v>0</v>
      </c>
      <c r="N10" s="228">
        <f>'Sales Forecast'!P38</f>
        <v>0</v>
      </c>
      <c r="O10" s="26">
        <f t="shared" si="1"/>
        <v>0</v>
      </c>
      <c r="P10" s="26">
        <f t="shared" si="2"/>
        <v>0</v>
      </c>
      <c r="Q10" s="26">
        <f t="shared" si="2"/>
        <v>0</v>
      </c>
      <c r="R10" s="10">
        <f t="shared" si="3"/>
        <v>0</v>
      </c>
    </row>
    <row r="11" spans="1:19" x14ac:dyDescent="0.2">
      <c r="A11" s="302">
        <f>'Sales Forecast'!A42</f>
        <v>0</v>
      </c>
      <c r="B11" s="43"/>
      <c r="C11" s="228">
        <f>'Sales Forecast'!E44</f>
        <v>0</v>
      </c>
      <c r="D11" s="228">
        <f>'Sales Forecast'!F44</f>
        <v>0</v>
      </c>
      <c r="E11" s="228">
        <f>'Sales Forecast'!G44</f>
        <v>0</v>
      </c>
      <c r="F11" s="228">
        <f>'Sales Forecast'!H44</f>
        <v>0</v>
      </c>
      <c r="G11" s="228">
        <f>'Sales Forecast'!I44</f>
        <v>0</v>
      </c>
      <c r="H11" s="228">
        <f>'Sales Forecast'!J44</f>
        <v>0</v>
      </c>
      <c r="I11" s="228">
        <f>'Sales Forecast'!K44</f>
        <v>0</v>
      </c>
      <c r="J11" s="228">
        <f>'Sales Forecast'!L44</f>
        <v>0</v>
      </c>
      <c r="K11" s="228">
        <f>'Sales Forecast'!M44</f>
        <v>0</v>
      </c>
      <c r="L11" s="228">
        <f>'Sales Forecast'!N44</f>
        <v>0</v>
      </c>
      <c r="M11" s="228">
        <f>'Sales Forecast'!O44</f>
        <v>0</v>
      </c>
      <c r="N11" s="228">
        <f>'Sales Forecast'!P44</f>
        <v>0</v>
      </c>
      <c r="O11" s="26">
        <f t="shared" si="1"/>
        <v>0</v>
      </c>
      <c r="P11" s="26">
        <f t="shared" si="2"/>
        <v>0</v>
      </c>
      <c r="Q11" s="26">
        <f t="shared" si="2"/>
        <v>0</v>
      </c>
      <c r="R11" s="10">
        <f t="shared" si="3"/>
        <v>0</v>
      </c>
    </row>
    <row r="12" spans="1:19" x14ac:dyDescent="0.2">
      <c r="A12" s="302">
        <f>'Sales Forecast'!A48</f>
        <v>0</v>
      </c>
      <c r="B12" s="43"/>
      <c r="C12" s="228">
        <f>'Sales Forecast'!E50</f>
        <v>0</v>
      </c>
      <c r="D12" s="228">
        <f>'Sales Forecast'!F50</f>
        <v>0</v>
      </c>
      <c r="E12" s="228">
        <f>'Sales Forecast'!G50</f>
        <v>0</v>
      </c>
      <c r="F12" s="228">
        <f>'Sales Forecast'!H50</f>
        <v>0</v>
      </c>
      <c r="G12" s="228">
        <f>'Sales Forecast'!I50</f>
        <v>0</v>
      </c>
      <c r="H12" s="228">
        <f>'Sales Forecast'!J50</f>
        <v>0</v>
      </c>
      <c r="I12" s="228">
        <f>'Sales Forecast'!K50</f>
        <v>0</v>
      </c>
      <c r="J12" s="228">
        <f>'Sales Forecast'!L50</f>
        <v>0</v>
      </c>
      <c r="K12" s="228">
        <f>'Sales Forecast'!M50</f>
        <v>0</v>
      </c>
      <c r="L12" s="228">
        <f>'Sales Forecast'!N50</f>
        <v>0</v>
      </c>
      <c r="M12" s="228">
        <f>'Sales Forecast'!O50</f>
        <v>0</v>
      </c>
      <c r="N12" s="228">
        <f>'Sales Forecast'!P50</f>
        <v>0</v>
      </c>
      <c r="O12" s="26">
        <f t="shared" si="1"/>
        <v>0</v>
      </c>
      <c r="P12" s="26">
        <f t="shared" si="2"/>
        <v>0</v>
      </c>
      <c r="Q12" s="26">
        <f t="shared" si="2"/>
        <v>0</v>
      </c>
      <c r="R12" s="10">
        <f t="shared" si="3"/>
        <v>0</v>
      </c>
    </row>
    <row r="13" spans="1:19" x14ac:dyDescent="0.2">
      <c r="A13" s="302">
        <f>'Sales Forecast'!A54</f>
        <v>0</v>
      </c>
      <c r="B13" s="43"/>
      <c r="C13" s="228">
        <f>'Sales Forecast'!E56</f>
        <v>0</v>
      </c>
      <c r="D13" s="228">
        <f>'Sales Forecast'!F56</f>
        <v>0</v>
      </c>
      <c r="E13" s="228">
        <f>'Sales Forecast'!G56</f>
        <v>0</v>
      </c>
      <c r="F13" s="228">
        <f>'Sales Forecast'!H56</f>
        <v>0</v>
      </c>
      <c r="G13" s="228">
        <f>'Sales Forecast'!I56</f>
        <v>0</v>
      </c>
      <c r="H13" s="228">
        <f>'Sales Forecast'!J56</f>
        <v>0</v>
      </c>
      <c r="I13" s="228">
        <f>'Sales Forecast'!K56</f>
        <v>0</v>
      </c>
      <c r="J13" s="228">
        <f>'Sales Forecast'!L56</f>
        <v>0</v>
      </c>
      <c r="K13" s="228">
        <f>'Sales Forecast'!M56</f>
        <v>0</v>
      </c>
      <c r="L13" s="228">
        <f>'Sales Forecast'!N56</f>
        <v>0</v>
      </c>
      <c r="M13" s="228">
        <f>'Sales Forecast'!O56</f>
        <v>0</v>
      </c>
      <c r="N13" s="228">
        <f>'Sales Forecast'!P56</f>
        <v>0</v>
      </c>
      <c r="O13" s="26">
        <f t="shared" si="1"/>
        <v>0</v>
      </c>
      <c r="P13" s="26">
        <f t="shared" si="2"/>
        <v>0</v>
      </c>
      <c r="Q13" s="26">
        <f t="shared" si="2"/>
        <v>0</v>
      </c>
      <c r="R13" s="10">
        <f t="shared" si="3"/>
        <v>0</v>
      </c>
    </row>
    <row r="14" spans="1:19" x14ac:dyDescent="0.2">
      <c r="A14" s="302">
        <f>'Sales Forecast'!A60</f>
        <v>0</v>
      </c>
      <c r="B14" s="43"/>
      <c r="C14" s="228">
        <f>'Sales Forecast'!E62</f>
        <v>0</v>
      </c>
      <c r="D14" s="228">
        <f>'Sales Forecast'!F62</f>
        <v>0</v>
      </c>
      <c r="E14" s="228">
        <f>'Sales Forecast'!G62</f>
        <v>0</v>
      </c>
      <c r="F14" s="228">
        <f>'Sales Forecast'!H62</f>
        <v>0</v>
      </c>
      <c r="G14" s="228">
        <f>'Sales Forecast'!I62</f>
        <v>0</v>
      </c>
      <c r="H14" s="228">
        <f>'Sales Forecast'!J62</f>
        <v>0</v>
      </c>
      <c r="I14" s="228">
        <f>'Sales Forecast'!K62</f>
        <v>0</v>
      </c>
      <c r="J14" s="228">
        <f>'Sales Forecast'!L62</f>
        <v>0</v>
      </c>
      <c r="K14" s="228">
        <f>'Sales Forecast'!M62</f>
        <v>0</v>
      </c>
      <c r="L14" s="228">
        <f>'Sales Forecast'!N62</f>
        <v>0</v>
      </c>
      <c r="M14" s="228">
        <f>'Sales Forecast'!O62</f>
        <v>0</v>
      </c>
      <c r="N14" s="228">
        <f>'Sales Forecast'!P62</f>
        <v>0</v>
      </c>
      <c r="O14" s="26">
        <f t="shared" si="1"/>
        <v>0</v>
      </c>
      <c r="P14" s="26">
        <f t="shared" si="2"/>
        <v>0</v>
      </c>
      <c r="Q14" s="26">
        <f t="shared" si="2"/>
        <v>0</v>
      </c>
      <c r="R14" s="10">
        <f t="shared" si="3"/>
        <v>0</v>
      </c>
    </row>
    <row r="15" spans="1:19" x14ac:dyDescent="0.2">
      <c r="A15" s="302">
        <f>'Sales Forecast'!A66</f>
        <v>0</v>
      </c>
      <c r="B15" s="43"/>
      <c r="C15" s="228">
        <f>'Sales Forecast'!E68</f>
        <v>0</v>
      </c>
      <c r="D15" s="228">
        <f>'Sales Forecast'!F68</f>
        <v>0</v>
      </c>
      <c r="E15" s="228">
        <f>'Sales Forecast'!G68</f>
        <v>0</v>
      </c>
      <c r="F15" s="228">
        <f>'Sales Forecast'!H68</f>
        <v>0</v>
      </c>
      <c r="G15" s="228">
        <f>'Sales Forecast'!I68</f>
        <v>0</v>
      </c>
      <c r="H15" s="228">
        <f>'Sales Forecast'!J68</f>
        <v>0</v>
      </c>
      <c r="I15" s="228">
        <f>'Sales Forecast'!K68</f>
        <v>0</v>
      </c>
      <c r="J15" s="228">
        <f>'Sales Forecast'!L68</f>
        <v>0</v>
      </c>
      <c r="K15" s="228">
        <f>'Sales Forecast'!M68</f>
        <v>0</v>
      </c>
      <c r="L15" s="228">
        <f>'Sales Forecast'!N68</f>
        <v>0</v>
      </c>
      <c r="M15" s="228">
        <f>'Sales Forecast'!O68</f>
        <v>0</v>
      </c>
      <c r="N15" s="228">
        <f>'Sales Forecast'!P68</f>
        <v>0</v>
      </c>
      <c r="O15" s="26">
        <f t="shared" si="1"/>
        <v>0</v>
      </c>
      <c r="P15" s="26">
        <f t="shared" si="2"/>
        <v>0</v>
      </c>
      <c r="Q15" s="26">
        <f t="shared" si="2"/>
        <v>0</v>
      </c>
      <c r="R15" s="10">
        <f t="shared" si="3"/>
        <v>0</v>
      </c>
    </row>
    <row r="16" spans="1:19" x14ac:dyDescent="0.2">
      <c r="A16" s="302">
        <f>'Sales Forecast'!A72</f>
        <v>0</v>
      </c>
      <c r="B16" s="43"/>
      <c r="C16" s="228">
        <f>'Sales Forecast'!E74</f>
        <v>0</v>
      </c>
      <c r="D16" s="228">
        <f>'Sales Forecast'!F74</f>
        <v>0</v>
      </c>
      <c r="E16" s="228">
        <f>'Sales Forecast'!G74</f>
        <v>0</v>
      </c>
      <c r="F16" s="228">
        <f>'Sales Forecast'!H74</f>
        <v>0</v>
      </c>
      <c r="G16" s="228">
        <f>'Sales Forecast'!I74</f>
        <v>0</v>
      </c>
      <c r="H16" s="228">
        <f>'Sales Forecast'!J74</f>
        <v>0</v>
      </c>
      <c r="I16" s="228">
        <f>'Sales Forecast'!K74</f>
        <v>0</v>
      </c>
      <c r="J16" s="228">
        <f>'Sales Forecast'!L74</f>
        <v>0</v>
      </c>
      <c r="K16" s="228">
        <f>'Sales Forecast'!M74</f>
        <v>0</v>
      </c>
      <c r="L16" s="228">
        <f>'Sales Forecast'!N74</f>
        <v>0</v>
      </c>
      <c r="M16" s="228">
        <f>'Sales Forecast'!O74</f>
        <v>0</v>
      </c>
      <c r="N16" s="228">
        <f>'Sales Forecast'!P74</f>
        <v>0</v>
      </c>
      <c r="O16" s="26">
        <f t="shared" si="1"/>
        <v>0</v>
      </c>
      <c r="P16" s="26">
        <f t="shared" si="2"/>
        <v>0</v>
      </c>
      <c r="Q16" s="26">
        <f t="shared" si="2"/>
        <v>0</v>
      </c>
      <c r="R16" s="10">
        <f t="shared" si="3"/>
        <v>0</v>
      </c>
    </row>
    <row r="17" spans="1:18" x14ac:dyDescent="0.2">
      <c r="A17" s="302">
        <f>'Sales Forecast'!A78</f>
        <v>0</v>
      </c>
      <c r="B17" s="43"/>
      <c r="C17" s="228">
        <f>'Sales Forecast'!E80</f>
        <v>0</v>
      </c>
      <c r="D17" s="228">
        <f>'Sales Forecast'!F80</f>
        <v>0</v>
      </c>
      <c r="E17" s="228">
        <f>'Sales Forecast'!G80</f>
        <v>0</v>
      </c>
      <c r="F17" s="228">
        <f>'Sales Forecast'!H80</f>
        <v>0</v>
      </c>
      <c r="G17" s="228">
        <f>'Sales Forecast'!I80</f>
        <v>0</v>
      </c>
      <c r="H17" s="228">
        <f>'Sales Forecast'!J80</f>
        <v>0</v>
      </c>
      <c r="I17" s="228">
        <f>'Sales Forecast'!K80</f>
        <v>0</v>
      </c>
      <c r="J17" s="228">
        <f>'Sales Forecast'!L80</f>
        <v>0</v>
      </c>
      <c r="K17" s="228">
        <f>'Sales Forecast'!M80</f>
        <v>0</v>
      </c>
      <c r="L17" s="228">
        <f>'Sales Forecast'!N80</f>
        <v>0</v>
      </c>
      <c r="M17" s="228">
        <f>'Sales Forecast'!O80</f>
        <v>0</v>
      </c>
      <c r="N17" s="228">
        <f>'Sales Forecast'!P80</f>
        <v>0</v>
      </c>
      <c r="O17" s="26">
        <f t="shared" si="1"/>
        <v>0</v>
      </c>
      <c r="P17" s="26">
        <f t="shared" si="2"/>
        <v>0</v>
      </c>
      <c r="Q17" s="26">
        <f t="shared" si="2"/>
        <v>0</v>
      </c>
      <c r="R17" s="10">
        <f t="shared" si="3"/>
        <v>0</v>
      </c>
    </row>
    <row r="18" spans="1:18" x14ac:dyDescent="0.2">
      <c r="A18" s="302">
        <f>'Sales Forecast'!A84</f>
        <v>0</v>
      </c>
      <c r="B18" s="43"/>
      <c r="C18" s="228">
        <f>'Sales Forecast'!E86</f>
        <v>0</v>
      </c>
      <c r="D18" s="228">
        <f>'Sales Forecast'!F86</f>
        <v>0</v>
      </c>
      <c r="E18" s="228">
        <f>'Sales Forecast'!G86</f>
        <v>0</v>
      </c>
      <c r="F18" s="228">
        <f>'Sales Forecast'!H86</f>
        <v>0</v>
      </c>
      <c r="G18" s="228">
        <f>'Sales Forecast'!I86</f>
        <v>0</v>
      </c>
      <c r="H18" s="228">
        <f>'Sales Forecast'!J86</f>
        <v>0</v>
      </c>
      <c r="I18" s="228">
        <f>'Sales Forecast'!K86</f>
        <v>0</v>
      </c>
      <c r="J18" s="228">
        <f>'Sales Forecast'!L86</f>
        <v>0</v>
      </c>
      <c r="K18" s="228">
        <f>'Sales Forecast'!M86</f>
        <v>0</v>
      </c>
      <c r="L18" s="228">
        <f>'Sales Forecast'!N86</f>
        <v>0</v>
      </c>
      <c r="M18" s="228">
        <f>'Sales Forecast'!O86</f>
        <v>0</v>
      </c>
      <c r="N18" s="228">
        <f>'Sales Forecast'!P86</f>
        <v>0</v>
      </c>
      <c r="O18" s="26">
        <f t="shared" si="1"/>
        <v>0</v>
      </c>
      <c r="P18" s="26">
        <f t="shared" si="2"/>
        <v>0</v>
      </c>
      <c r="Q18" s="26">
        <f t="shared" si="2"/>
        <v>0</v>
      </c>
      <c r="R18" s="10">
        <f t="shared" si="3"/>
        <v>0</v>
      </c>
    </row>
    <row r="19" spans="1:18" x14ac:dyDescent="0.2">
      <c r="A19" s="302">
        <f>'Sales Forecast'!A90</f>
        <v>0</v>
      </c>
      <c r="B19" s="43"/>
      <c r="C19" s="228">
        <f>'Sales Forecast'!E92</f>
        <v>0</v>
      </c>
      <c r="D19" s="228">
        <f>'Sales Forecast'!F92</f>
        <v>0</v>
      </c>
      <c r="E19" s="228">
        <f>'Sales Forecast'!G92</f>
        <v>0</v>
      </c>
      <c r="F19" s="228">
        <f>'Sales Forecast'!H92</f>
        <v>0</v>
      </c>
      <c r="G19" s="228">
        <f>'Sales Forecast'!I92</f>
        <v>0</v>
      </c>
      <c r="H19" s="228">
        <f>'Sales Forecast'!J92</f>
        <v>0</v>
      </c>
      <c r="I19" s="228">
        <f>'Sales Forecast'!K92</f>
        <v>0</v>
      </c>
      <c r="J19" s="228">
        <f>'Sales Forecast'!L92</f>
        <v>0</v>
      </c>
      <c r="K19" s="228">
        <f>'Sales Forecast'!M92</f>
        <v>0</v>
      </c>
      <c r="L19" s="228">
        <f>'Sales Forecast'!N92</f>
        <v>0</v>
      </c>
      <c r="M19" s="228">
        <f>'Sales Forecast'!O92</f>
        <v>0</v>
      </c>
      <c r="N19" s="228">
        <f>'Sales Forecast'!P92</f>
        <v>0</v>
      </c>
      <c r="O19" s="26">
        <f t="shared" si="1"/>
        <v>0</v>
      </c>
      <c r="P19" s="26">
        <f t="shared" si="2"/>
        <v>0</v>
      </c>
      <c r="Q19" s="26">
        <f t="shared" si="2"/>
        <v>0</v>
      </c>
      <c r="R19" s="10">
        <f t="shared" si="3"/>
        <v>0</v>
      </c>
    </row>
    <row r="20" spans="1:18" x14ac:dyDescent="0.2">
      <c r="A20" s="302">
        <f>'Sales Forecast'!A96</f>
        <v>0</v>
      </c>
      <c r="B20" s="43"/>
      <c r="C20" s="228">
        <f>'Sales Forecast'!E98</f>
        <v>0</v>
      </c>
      <c r="D20" s="228">
        <f>'Sales Forecast'!F98</f>
        <v>0</v>
      </c>
      <c r="E20" s="228">
        <f>'Sales Forecast'!G98</f>
        <v>0</v>
      </c>
      <c r="F20" s="228">
        <f>'Sales Forecast'!H98</f>
        <v>0</v>
      </c>
      <c r="G20" s="228">
        <f>'Sales Forecast'!I98</f>
        <v>0</v>
      </c>
      <c r="H20" s="228">
        <f>'Sales Forecast'!J98</f>
        <v>0</v>
      </c>
      <c r="I20" s="228">
        <f>'Sales Forecast'!K98</f>
        <v>0</v>
      </c>
      <c r="J20" s="228">
        <f>'Sales Forecast'!L98</f>
        <v>0</v>
      </c>
      <c r="K20" s="228">
        <f>'Sales Forecast'!M98</f>
        <v>0</v>
      </c>
      <c r="L20" s="228">
        <f>'Sales Forecast'!N98</f>
        <v>0</v>
      </c>
      <c r="M20" s="228">
        <f>'Sales Forecast'!O98</f>
        <v>0</v>
      </c>
      <c r="N20" s="228">
        <f>'Sales Forecast'!P98</f>
        <v>0</v>
      </c>
      <c r="O20" s="26">
        <f t="shared" si="1"/>
        <v>0</v>
      </c>
      <c r="P20" s="26">
        <f t="shared" si="2"/>
        <v>0</v>
      </c>
      <c r="Q20" s="26">
        <f t="shared" si="2"/>
        <v>0</v>
      </c>
      <c r="R20" s="10">
        <f t="shared" si="3"/>
        <v>0</v>
      </c>
    </row>
    <row r="21" spans="1:18" x14ac:dyDescent="0.2">
      <c r="A21" s="302">
        <f>'Sales Forecast'!A102</f>
        <v>0</v>
      </c>
      <c r="B21" s="43"/>
      <c r="C21" s="228">
        <f>'Sales Forecast'!E104</f>
        <v>0</v>
      </c>
      <c r="D21" s="228">
        <f>'Sales Forecast'!F104</f>
        <v>0</v>
      </c>
      <c r="E21" s="228">
        <f>'Sales Forecast'!G104</f>
        <v>0</v>
      </c>
      <c r="F21" s="228">
        <f>'Sales Forecast'!H104</f>
        <v>0</v>
      </c>
      <c r="G21" s="228">
        <f>'Sales Forecast'!I104</f>
        <v>0</v>
      </c>
      <c r="H21" s="228">
        <f>'Sales Forecast'!J104</f>
        <v>0</v>
      </c>
      <c r="I21" s="228">
        <f>'Sales Forecast'!K104</f>
        <v>0</v>
      </c>
      <c r="J21" s="228">
        <f>'Sales Forecast'!L104</f>
        <v>0</v>
      </c>
      <c r="K21" s="228">
        <f>'Sales Forecast'!M104</f>
        <v>0</v>
      </c>
      <c r="L21" s="228">
        <f>'Sales Forecast'!N104</f>
        <v>0</v>
      </c>
      <c r="M21" s="228">
        <f>'Sales Forecast'!O104</f>
        <v>0</v>
      </c>
      <c r="N21" s="228">
        <f>'Sales Forecast'!P104</f>
        <v>0</v>
      </c>
      <c r="O21" s="26">
        <f t="shared" si="1"/>
        <v>0</v>
      </c>
      <c r="P21" s="26">
        <f t="shared" si="2"/>
        <v>0</v>
      </c>
      <c r="Q21" s="26">
        <f t="shared" si="2"/>
        <v>0</v>
      </c>
      <c r="R21" s="10">
        <f t="shared" si="3"/>
        <v>0</v>
      </c>
    </row>
    <row r="22" spans="1:18" x14ac:dyDescent="0.2">
      <c r="A22" s="302">
        <f>'Sales Forecast'!A108</f>
        <v>0</v>
      </c>
      <c r="B22" s="43"/>
      <c r="C22" s="228">
        <f>'Sales Forecast'!E110</f>
        <v>0</v>
      </c>
      <c r="D22" s="228">
        <f>'Sales Forecast'!F110</f>
        <v>0</v>
      </c>
      <c r="E22" s="228">
        <f>'Sales Forecast'!G110</f>
        <v>0</v>
      </c>
      <c r="F22" s="228">
        <f>'Sales Forecast'!H110</f>
        <v>0</v>
      </c>
      <c r="G22" s="228">
        <f>'Sales Forecast'!I110</f>
        <v>0</v>
      </c>
      <c r="H22" s="228">
        <f>'Sales Forecast'!J110</f>
        <v>0</v>
      </c>
      <c r="I22" s="228">
        <f>'Sales Forecast'!K110</f>
        <v>0</v>
      </c>
      <c r="J22" s="228">
        <f>'Sales Forecast'!L110</f>
        <v>0</v>
      </c>
      <c r="K22" s="228">
        <f>'Sales Forecast'!M110</f>
        <v>0</v>
      </c>
      <c r="L22" s="228">
        <f>'Sales Forecast'!N110</f>
        <v>0</v>
      </c>
      <c r="M22" s="228">
        <f>'Sales Forecast'!O110</f>
        <v>0</v>
      </c>
      <c r="N22" s="228">
        <f>'Sales Forecast'!P110</f>
        <v>0</v>
      </c>
      <c r="O22" s="26">
        <f t="shared" si="1"/>
        <v>0</v>
      </c>
      <c r="P22" s="26">
        <f t="shared" si="2"/>
        <v>0</v>
      </c>
      <c r="Q22" s="26">
        <f t="shared" si="2"/>
        <v>0</v>
      </c>
      <c r="R22" s="10">
        <f t="shared" si="3"/>
        <v>0</v>
      </c>
    </row>
    <row r="23" spans="1:18" x14ac:dyDescent="0.2">
      <c r="A23" s="302">
        <f>'Sales Forecast'!A114</f>
        <v>0</v>
      </c>
      <c r="B23" s="43"/>
      <c r="C23" s="228">
        <f>'Sales Forecast'!E116</f>
        <v>0</v>
      </c>
      <c r="D23" s="228">
        <f>'Sales Forecast'!F116</f>
        <v>0</v>
      </c>
      <c r="E23" s="228">
        <f>'Sales Forecast'!G116</f>
        <v>0</v>
      </c>
      <c r="F23" s="228">
        <f>'Sales Forecast'!H116</f>
        <v>0</v>
      </c>
      <c r="G23" s="228">
        <f>'Sales Forecast'!I116</f>
        <v>0</v>
      </c>
      <c r="H23" s="228">
        <f>'Sales Forecast'!J116</f>
        <v>0</v>
      </c>
      <c r="I23" s="228">
        <f>'Sales Forecast'!K116</f>
        <v>0</v>
      </c>
      <c r="J23" s="228">
        <f>'Sales Forecast'!L116</f>
        <v>0</v>
      </c>
      <c r="K23" s="228">
        <f>'Sales Forecast'!M116</f>
        <v>0</v>
      </c>
      <c r="L23" s="228">
        <f>'Sales Forecast'!N116</f>
        <v>0</v>
      </c>
      <c r="M23" s="228">
        <f>'Sales Forecast'!O116</f>
        <v>0</v>
      </c>
      <c r="N23" s="228">
        <f>'Sales Forecast'!P116</f>
        <v>0</v>
      </c>
      <c r="O23" s="26">
        <f t="shared" si="1"/>
        <v>0</v>
      </c>
      <c r="P23" s="26">
        <f t="shared" si="2"/>
        <v>0</v>
      </c>
      <c r="Q23" s="26">
        <f t="shared" si="2"/>
        <v>0</v>
      </c>
      <c r="R23" s="10">
        <f t="shared" si="3"/>
        <v>0</v>
      </c>
    </row>
    <row r="24" spans="1:18" x14ac:dyDescent="0.2">
      <c r="A24" s="302">
        <f>'Sales Forecast'!A120</f>
        <v>0</v>
      </c>
      <c r="B24" s="43"/>
      <c r="C24" s="228">
        <f>'Sales Forecast'!E122</f>
        <v>0</v>
      </c>
      <c r="D24" s="228">
        <f>'Sales Forecast'!F122</f>
        <v>0</v>
      </c>
      <c r="E24" s="228">
        <f>'Sales Forecast'!G122</f>
        <v>0</v>
      </c>
      <c r="F24" s="228">
        <f>'Sales Forecast'!H122</f>
        <v>0</v>
      </c>
      <c r="G24" s="228">
        <f>'Sales Forecast'!I122</f>
        <v>0</v>
      </c>
      <c r="H24" s="228">
        <f>'Sales Forecast'!J122</f>
        <v>0</v>
      </c>
      <c r="I24" s="228">
        <f>'Sales Forecast'!K122</f>
        <v>0</v>
      </c>
      <c r="J24" s="228">
        <f>'Sales Forecast'!L122</f>
        <v>0</v>
      </c>
      <c r="K24" s="228">
        <f>'Sales Forecast'!M122</f>
        <v>0</v>
      </c>
      <c r="L24" s="228">
        <f>'Sales Forecast'!N122</f>
        <v>0</v>
      </c>
      <c r="M24" s="228">
        <f>'Sales Forecast'!O122</f>
        <v>0</v>
      </c>
      <c r="N24" s="228">
        <f>'Sales Forecast'!P122</f>
        <v>0</v>
      </c>
      <c r="O24" s="26">
        <f t="shared" si="1"/>
        <v>0</v>
      </c>
      <c r="P24" s="26">
        <f t="shared" si="2"/>
        <v>0</v>
      </c>
      <c r="Q24" s="26">
        <f t="shared" si="2"/>
        <v>0</v>
      </c>
      <c r="R24" s="10">
        <f t="shared" si="3"/>
        <v>0</v>
      </c>
    </row>
    <row r="25" spans="1:18" x14ac:dyDescent="0.2">
      <c r="A25" s="302">
        <f>'Sales Forecast'!A126</f>
        <v>0</v>
      </c>
      <c r="B25" s="43"/>
      <c r="C25" s="228">
        <f>'Sales Forecast'!E128</f>
        <v>0</v>
      </c>
      <c r="D25" s="228">
        <f>'Sales Forecast'!F128</f>
        <v>0</v>
      </c>
      <c r="E25" s="228">
        <f>'Sales Forecast'!G128</f>
        <v>0</v>
      </c>
      <c r="F25" s="228">
        <f>'Sales Forecast'!H128</f>
        <v>0</v>
      </c>
      <c r="G25" s="228">
        <f>'Sales Forecast'!I128</f>
        <v>0</v>
      </c>
      <c r="H25" s="228">
        <f>'Sales Forecast'!J128</f>
        <v>0</v>
      </c>
      <c r="I25" s="228">
        <f>'Sales Forecast'!K128</f>
        <v>0</v>
      </c>
      <c r="J25" s="228">
        <f>'Sales Forecast'!L128</f>
        <v>0</v>
      </c>
      <c r="K25" s="228">
        <f>'Sales Forecast'!M128</f>
        <v>0</v>
      </c>
      <c r="L25" s="228">
        <f>'Sales Forecast'!N128</f>
        <v>0</v>
      </c>
      <c r="M25" s="228">
        <f>'Sales Forecast'!O128</f>
        <v>0</v>
      </c>
      <c r="N25" s="228">
        <f>'Sales Forecast'!P128</f>
        <v>0</v>
      </c>
      <c r="O25" s="26">
        <f t="shared" si="1"/>
        <v>0</v>
      </c>
      <c r="P25" s="26">
        <f t="shared" si="2"/>
        <v>0</v>
      </c>
      <c r="Q25" s="26">
        <f t="shared" si="2"/>
        <v>0</v>
      </c>
      <c r="R25" s="10">
        <f t="shared" si="3"/>
        <v>0</v>
      </c>
    </row>
    <row r="26" spans="1:18" x14ac:dyDescent="0.2">
      <c r="A26" s="302">
        <f>'Sales Forecast'!A132</f>
        <v>0</v>
      </c>
      <c r="B26" s="43"/>
      <c r="C26" s="228">
        <f>'Sales Forecast'!E134</f>
        <v>0</v>
      </c>
      <c r="D26" s="228">
        <f>'Sales Forecast'!F134</f>
        <v>0</v>
      </c>
      <c r="E26" s="228">
        <f>'Sales Forecast'!G134</f>
        <v>0</v>
      </c>
      <c r="F26" s="228">
        <f>'Sales Forecast'!H134</f>
        <v>0</v>
      </c>
      <c r="G26" s="228">
        <f>'Sales Forecast'!I134</f>
        <v>0</v>
      </c>
      <c r="H26" s="228">
        <f>'Sales Forecast'!J134</f>
        <v>0</v>
      </c>
      <c r="I26" s="228">
        <f>'Sales Forecast'!K134</f>
        <v>0</v>
      </c>
      <c r="J26" s="228">
        <f>'Sales Forecast'!L134</f>
        <v>0</v>
      </c>
      <c r="K26" s="228">
        <f>'Sales Forecast'!M134</f>
        <v>0</v>
      </c>
      <c r="L26" s="228">
        <f>'Sales Forecast'!N134</f>
        <v>0</v>
      </c>
      <c r="M26" s="228">
        <f>'Sales Forecast'!O134</f>
        <v>0</v>
      </c>
      <c r="N26" s="228">
        <f>'Sales Forecast'!P134</f>
        <v>0</v>
      </c>
      <c r="O26" s="26">
        <f t="shared" si="1"/>
        <v>0</v>
      </c>
      <c r="P26" s="26">
        <f t="shared" si="2"/>
        <v>0</v>
      </c>
      <c r="Q26" s="26">
        <f t="shared" si="2"/>
        <v>0</v>
      </c>
      <c r="R26" s="10">
        <f t="shared" si="3"/>
        <v>0</v>
      </c>
    </row>
    <row r="27" spans="1:18" x14ac:dyDescent="0.2">
      <c r="A27" s="302">
        <f>'Sales Forecast'!A138</f>
        <v>0</v>
      </c>
      <c r="B27" s="43"/>
      <c r="C27" s="228">
        <f>'Sales Forecast'!E140</f>
        <v>0</v>
      </c>
      <c r="D27" s="228">
        <f>'Sales Forecast'!F140</f>
        <v>0</v>
      </c>
      <c r="E27" s="228">
        <f>'Sales Forecast'!G140</f>
        <v>0</v>
      </c>
      <c r="F27" s="228">
        <f>'Sales Forecast'!H140</f>
        <v>0</v>
      </c>
      <c r="G27" s="228">
        <f>'Sales Forecast'!I140</f>
        <v>0</v>
      </c>
      <c r="H27" s="228">
        <f>'Sales Forecast'!J140</f>
        <v>0</v>
      </c>
      <c r="I27" s="228">
        <f>'Sales Forecast'!K140</f>
        <v>0</v>
      </c>
      <c r="J27" s="228">
        <f>'Sales Forecast'!L140</f>
        <v>0</v>
      </c>
      <c r="K27" s="228">
        <f>'Sales Forecast'!M140</f>
        <v>0</v>
      </c>
      <c r="L27" s="228">
        <f>'Sales Forecast'!N140</f>
        <v>0</v>
      </c>
      <c r="M27" s="228">
        <f>'Sales Forecast'!O140</f>
        <v>0</v>
      </c>
      <c r="N27" s="228">
        <f>'Sales Forecast'!P140</f>
        <v>0</v>
      </c>
      <c r="O27" s="26">
        <f t="shared" si="1"/>
        <v>0</v>
      </c>
      <c r="P27" s="26">
        <f t="shared" si="2"/>
        <v>0</v>
      </c>
      <c r="Q27" s="26">
        <f t="shared" si="2"/>
        <v>0</v>
      </c>
      <c r="R27" s="10">
        <f t="shared" si="3"/>
        <v>0</v>
      </c>
    </row>
    <row r="28" spans="1:18" x14ac:dyDescent="0.2">
      <c r="A28" s="302">
        <f>'Sales Forecast'!A144</f>
        <v>0</v>
      </c>
      <c r="B28" s="43"/>
      <c r="C28" s="228">
        <f>'Sales Forecast'!E146</f>
        <v>0</v>
      </c>
      <c r="D28" s="228">
        <f>'Sales Forecast'!F146</f>
        <v>0</v>
      </c>
      <c r="E28" s="228">
        <f>'Sales Forecast'!G146</f>
        <v>0</v>
      </c>
      <c r="F28" s="228">
        <f>'Sales Forecast'!H146</f>
        <v>0</v>
      </c>
      <c r="G28" s="228">
        <f>'Sales Forecast'!I146</f>
        <v>0</v>
      </c>
      <c r="H28" s="228">
        <f>'Sales Forecast'!J146</f>
        <v>0</v>
      </c>
      <c r="I28" s="228">
        <f>'Sales Forecast'!K146</f>
        <v>0</v>
      </c>
      <c r="J28" s="228">
        <f>'Sales Forecast'!L146</f>
        <v>0</v>
      </c>
      <c r="K28" s="228">
        <f>'Sales Forecast'!M146</f>
        <v>0</v>
      </c>
      <c r="L28" s="228">
        <f>'Sales Forecast'!N146</f>
        <v>0</v>
      </c>
      <c r="M28" s="228">
        <f>'Sales Forecast'!O146</f>
        <v>0</v>
      </c>
      <c r="N28" s="228">
        <f>'Sales Forecast'!P146</f>
        <v>0</v>
      </c>
      <c r="O28" s="26">
        <f t="shared" si="1"/>
        <v>0</v>
      </c>
      <c r="P28" s="26">
        <f t="shared" si="2"/>
        <v>0</v>
      </c>
      <c r="Q28" s="26">
        <f t="shared" si="2"/>
        <v>0</v>
      </c>
      <c r="R28" s="10">
        <f t="shared" si="3"/>
        <v>0</v>
      </c>
    </row>
    <row r="29" spans="1:18" x14ac:dyDescent="0.2">
      <c r="A29" s="302">
        <f>'Sales Forecast'!A150</f>
        <v>0</v>
      </c>
      <c r="B29" s="43"/>
      <c r="C29" s="228">
        <f>'Sales Forecast'!E152</f>
        <v>0</v>
      </c>
      <c r="D29" s="228">
        <f>'Sales Forecast'!F152</f>
        <v>0</v>
      </c>
      <c r="E29" s="228">
        <f>'Sales Forecast'!G152</f>
        <v>0</v>
      </c>
      <c r="F29" s="228">
        <f>'Sales Forecast'!H152</f>
        <v>0</v>
      </c>
      <c r="G29" s="228">
        <f>'Sales Forecast'!I152</f>
        <v>0</v>
      </c>
      <c r="H29" s="228">
        <f>'Sales Forecast'!J152</f>
        <v>0</v>
      </c>
      <c r="I29" s="228">
        <f>'Sales Forecast'!K152</f>
        <v>0</v>
      </c>
      <c r="J29" s="228">
        <f>'Sales Forecast'!L152</f>
        <v>0</v>
      </c>
      <c r="K29" s="228">
        <f>'Sales Forecast'!M152</f>
        <v>0</v>
      </c>
      <c r="L29" s="228">
        <f>'Sales Forecast'!N152</f>
        <v>0</v>
      </c>
      <c r="M29" s="228">
        <f>'Sales Forecast'!O152</f>
        <v>0</v>
      </c>
      <c r="N29" s="228">
        <f>'Sales Forecast'!P152</f>
        <v>0</v>
      </c>
      <c r="O29" s="26">
        <f t="shared" si="1"/>
        <v>0</v>
      </c>
      <c r="P29" s="26">
        <f t="shared" si="2"/>
        <v>0</v>
      </c>
      <c r="Q29" s="26">
        <f t="shared" si="2"/>
        <v>0</v>
      </c>
      <c r="R29" s="10">
        <f t="shared" si="3"/>
        <v>0</v>
      </c>
    </row>
    <row r="30" spans="1:18" x14ac:dyDescent="0.2">
      <c r="A30" s="302">
        <f>'Sales Forecast'!A156</f>
        <v>0</v>
      </c>
      <c r="B30" s="43"/>
      <c r="C30" s="228">
        <f>'Sales Forecast'!E158</f>
        <v>0</v>
      </c>
      <c r="D30" s="228">
        <f>'Sales Forecast'!F158</f>
        <v>0</v>
      </c>
      <c r="E30" s="228">
        <f>'Sales Forecast'!G158</f>
        <v>0</v>
      </c>
      <c r="F30" s="228">
        <f>'Sales Forecast'!H158</f>
        <v>0</v>
      </c>
      <c r="G30" s="228">
        <f>'Sales Forecast'!I158</f>
        <v>0</v>
      </c>
      <c r="H30" s="228">
        <f>'Sales Forecast'!J158</f>
        <v>0</v>
      </c>
      <c r="I30" s="228">
        <f>'Sales Forecast'!K158</f>
        <v>0</v>
      </c>
      <c r="J30" s="228">
        <f>'Sales Forecast'!L158</f>
        <v>0</v>
      </c>
      <c r="K30" s="228">
        <f>'Sales Forecast'!M158</f>
        <v>0</v>
      </c>
      <c r="L30" s="228">
        <f>'Sales Forecast'!N158</f>
        <v>0</v>
      </c>
      <c r="M30" s="228">
        <f>'Sales Forecast'!O158</f>
        <v>0</v>
      </c>
      <c r="N30" s="228">
        <f>'Sales Forecast'!P158</f>
        <v>0</v>
      </c>
      <c r="O30" s="26">
        <f t="shared" si="1"/>
        <v>0</v>
      </c>
      <c r="P30" s="26">
        <f t="shared" si="2"/>
        <v>0</v>
      </c>
      <c r="Q30" s="26">
        <f t="shared" si="2"/>
        <v>0</v>
      </c>
      <c r="R30" s="10">
        <f t="shared" si="3"/>
        <v>0</v>
      </c>
    </row>
    <row r="31" spans="1:18" x14ac:dyDescent="0.2">
      <c r="A31" s="302">
        <f>'Sales Forecast'!A162</f>
        <v>0</v>
      </c>
      <c r="B31" s="43"/>
      <c r="C31" s="228">
        <f>'Sales Forecast'!E164</f>
        <v>0</v>
      </c>
      <c r="D31" s="228">
        <f>'Sales Forecast'!F164</f>
        <v>0</v>
      </c>
      <c r="E31" s="228">
        <f>'Sales Forecast'!G164</f>
        <v>0</v>
      </c>
      <c r="F31" s="228">
        <f>'Sales Forecast'!H164</f>
        <v>0</v>
      </c>
      <c r="G31" s="228">
        <f>'Sales Forecast'!I164</f>
        <v>0</v>
      </c>
      <c r="H31" s="228">
        <f>'Sales Forecast'!J164</f>
        <v>0</v>
      </c>
      <c r="I31" s="228">
        <f>'Sales Forecast'!K164</f>
        <v>0</v>
      </c>
      <c r="J31" s="228">
        <f>'Sales Forecast'!L164</f>
        <v>0</v>
      </c>
      <c r="K31" s="228">
        <f>'Sales Forecast'!M164</f>
        <v>0</v>
      </c>
      <c r="L31" s="228">
        <f>'Sales Forecast'!N164</f>
        <v>0</v>
      </c>
      <c r="M31" s="228">
        <f>'Sales Forecast'!O164</f>
        <v>0</v>
      </c>
      <c r="N31" s="228">
        <f>'Sales Forecast'!P164</f>
        <v>0</v>
      </c>
      <c r="O31" s="26">
        <f t="shared" si="1"/>
        <v>0</v>
      </c>
      <c r="P31" s="26">
        <f t="shared" si="2"/>
        <v>0</v>
      </c>
      <c r="Q31" s="26">
        <f t="shared" si="2"/>
        <v>0</v>
      </c>
      <c r="R31" s="10">
        <f t="shared" si="3"/>
        <v>0</v>
      </c>
    </row>
    <row r="32" spans="1:18" x14ac:dyDescent="0.2">
      <c r="A32" s="302">
        <f>'Sales Forecast'!A168</f>
        <v>0</v>
      </c>
      <c r="B32" s="43"/>
      <c r="C32" s="228">
        <f>'Sales Forecast'!E170</f>
        <v>0</v>
      </c>
      <c r="D32" s="228">
        <f>'Sales Forecast'!F170</f>
        <v>0</v>
      </c>
      <c r="E32" s="228">
        <f>'Sales Forecast'!G170</f>
        <v>0</v>
      </c>
      <c r="F32" s="228">
        <f>'Sales Forecast'!H170</f>
        <v>0</v>
      </c>
      <c r="G32" s="228">
        <f>'Sales Forecast'!I170</f>
        <v>0</v>
      </c>
      <c r="H32" s="228">
        <f>'Sales Forecast'!J170</f>
        <v>0</v>
      </c>
      <c r="I32" s="228">
        <f>'Sales Forecast'!K170</f>
        <v>0</v>
      </c>
      <c r="J32" s="228">
        <f>'Sales Forecast'!L170</f>
        <v>0</v>
      </c>
      <c r="K32" s="228">
        <f>'Sales Forecast'!M170</f>
        <v>0</v>
      </c>
      <c r="L32" s="228">
        <f>'Sales Forecast'!N170</f>
        <v>0</v>
      </c>
      <c r="M32" s="228">
        <f>'Sales Forecast'!O170</f>
        <v>0</v>
      </c>
      <c r="N32" s="228">
        <f>'Sales Forecast'!P170</f>
        <v>0</v>
      </c>
      <c r="O32" s="26">
        <f t="shared" si="1"/>
        <v>0</v>
      </c>
      <c r="P32" s="26">
        <f t="shared" si="2"/>
        <v>0</v>
      </c>
      <c r="Q32" s="26">
        <f t="shared" si="2"/>
        <v>0</v>
      </c>
      <c r="R32" s="10">
        <f t="shared" si="3"/>
        <v>0</v>
      </c>
    </row>
    <row r="33" spans="1:18" x14ac:dyDescent="0.2">
      <c r="A33" s="302">
        <f>'Sales Forecast'!A174</f>
        <v>0</v>
      </c>
      <c r="B33" s="43"/>
      <c r="C33" s="228">
        <f>'Sales Forecast'!E176</f>
        <v>0</v>
      </c>
      <c r="D33" s="228">
        <f>'Sales Forecast'!F176</f>
        <v>0</v>
      </c>
      <c r="E33" s="228">
        <f>'Sales Forecast'!G176</f>
        <v>0</v>
      </c>
      <c r="F33" s="228">
        <f>'Sales Forecast'!H176</f>
        <v>0</v>
      </c>
      <c r="G33" s="228">
        <f>'Sales Forecast'!I176</f>
        <v>0</v>
      </c>
      <c r="H33" s="228">
        <f>'Sales Forecast'!J176</f>
        <v>0</v>
      </c>
      <c r="I33" s="228">
        <f>'Sales Forecast'!K176</f>
        <v>0</v>
      </c>
      <c r="J33" s="228">
        <f>'Sales Forecast'!L176</f>
        <v>0</v>
      </c>
      <c r="K33" s="228">
        <f>'Sales Forecast'!M176</f>
        <v>0</v>
      </c>
      <c r="L33" s="228">
        <f>'Sales Forecast'!N176</f>
        <v>0</v>
      </c>
      <c r="M33" s="228">
        <f>'Sales Forecast'!O176</f>
        <v>0</v>
      </c>
      <c r="N33" s="228">
        <f>'Sales Forecast'!P176</f>
        <v>0</v>
      </c>
      <c r="O33" s="26">
        <f t="shared" si="1"/>
        <v>0</v>
      </c>
      <c r="P33" s="26">
        <f t="shared" si="2"/>
        <v>0</v>
      </c>
      <c r="Q33" s="26">
        <f t="shared" si="2"/>
        <v>0</v>
      </c>
      <c r="R33" s="10">
        <f t="shared" si="3"/>
        <v>0</v>
      </c>
    </row>
    <row r="34" spans="1:18" x14ac:dyDescent="0.2">
      <c r="A34" s="302">
        <f>'Sales Forecast'!A180</f>
        <v>0</v>
      </c>
      <c r="B34" s="43"/>
      <c r="C34" s="228">
        <f>'Sales Forecast'!E182</f>
        <v>0</v>
      </c>
      <c r="D34" s="228">
        <f>'Sales Forecast'!F182</f>
        <v>0</v>
      </c>
      <c r="E34" s="228">
        <f>'Sales Forecast'!G182</f>
        <v>0</v>
      </c>
      <c r="F34" s="228">
        <f>'Sales Forecast'!H182</f>
        <v>0</v>
      </c>
      <c r="G34" s="228">
        <f>'Sales Forecast'!I182</f>
        <v>0</v>
      </c>
      <c r="H34" s="228">
        <f>'Sales Forecast'!J182</f>
        <v>0</v>
      </c>
      <c r="I34" s="228">
        <f>'Sales Forecast'!K182</f>
        <v>0</v>
      </c>
      <c r="J34" s="228">
        <f>'Sales Forecast'!L182</f>
        <v>0</v>
      </c>
      <c r="K34" s="228">
        <f>'Sales Forecast'!M182</f>
        <v>0</v>
      </c>
      <c r="L34" s="228">
        <f>'Sales Forecast'!N182</f>
        <v>0</v>
      </c>
      <c r="M34" s="228">
        <f>'Sales Forecast'!O182</f>
        <v>0</v>
      </c>
      <c r="N34" s="228">
        <f>'Sales Forecast'!P182</f>
        <v>0</v>
      </c>
      <c r="O34" s="26">
        <f t="shared" si="1"/>
        <v>0</v>
      </c>
      <c r="P34" s="26">
        <f t="shared" si="2"/>
        <v>0</v>
      </c>
      <c r="Q34" s="26">
        <f t="shared" si="2"/>
        <v>0</v>
      </c>
      <c r="R34" s="10">
        <f t="shared" si="3"/>
        <v>0</v>
      </c>
    </row>
    <row r="35" spans="1:18" x14ac:dyDescent="0.2">
      <c r="A35" s="302">
        <f>'Sales Forecast'!A186</f>
        <v>0</v>
      </c>
      <c r="B35" s="43"/>
      <c r="C35" s="228">
        <f>'Sales Forecast'!E188</f>
        <v>0</v>
      </c>
      <c r="D35" s="228">
        <f>'Sales Forecast'!F188</f>
        <v>0</v>
      </c>
      <c r="E35" s="228">
        <f>'Sales Forecast'!G188</f>
        <v>0</v>
      </c>
      <c r="F35" s="228">
        <f>'Sales Forecast'!H188</f>
        <v>0</v>
      </c>
      <c r="G35" s="228">
        <f>'Sales Forecast'!I188</f>
        <v>0</v>
      </c>
      <c r="H35" s="228">
        <f>'Sales Forecast'!J188</f>
        <v>0</v>
      </c>
      <c r="I35" s="228">
        <f>'Sales Forecast'!K188</f>
        <v>0</v>
      </c>
      <c r="J35" s="228">
        <f>'Sales Forecast'!L188</f>
        <v>0</v>
      </c>
      <c r="K35" s="228">
        <f>'Sales Forecast'!M188</f>
        <v>0</v>
      </c>
      <c r="L35" s="228">
        <f>'Sales Forecast'!N188</f>
        <v>0</v>
      </c>
      <c r="M35" s="228">
        <f>'Sales Forecast'!O188</f>
        <v>0</v>
      </c>
      <c r="N35" s="228">
        <f>'Sales Forecast'!P188</f>
        <v>0</v>
      </c>
      <c r="O35" s="26">
        <f t="shared" si="1"/>
        <v>0</v>
      </c>
      <c r="P35" s="26">
        <f t="shared" si="2"/>
        <v>0</v>
      </c>
      <c r="Q35" s="26">
        <f t="shared" si="2"/>
        <v>0</v>
      </c>
      <c r="R35" s="10">
        <f t="shared" si="3"/>
        <v>0</v>
      </c>
    </row>
    <row r="36" spans="1:18" x14ac:dyDescent="0.2">
      <c r="A36" s="302">
        <f>'Sales Forecast'!A192</f>
        <v>0</v>
      </c>
      <c r="B36" s="43"/>
      <c r="C36" s="228">
        <f>'Sales Forecast'!E194</f>
        <v>0</v>
      </c>
      <c r="D36" s="228">
        <f>'Sales Forecast'!F194</f>
        <v>0</v>
      </c>
      <c r="E36" s="228">
        <f>'Sales Forecast'!G194</f>
        <v>0</v>
      </c>
      <c r="F36" s="228">
        <f>'Sales Forecast'!H194</f>
        <v>0</v>
      </c>
      <c r="G36" s="228">
        <f>'Sales Forecast'!I194</f>
        <v>0</v>
      </c>
      <c r="H36" s="228">
        <f>'Sales Forecast'!J194</f>
        <v>0</v>
      </c>
      <c r="I36" s="228">
        <f>'Sales Forecast'!K194</f>
        <v>0</v>
      </c>
      <c r="J36" s="228">
        <f>'Sales Forecast'!L194</f>
        <v>0</v>
      </c>
      <c r="K36" s="228">
        <f>'Sales Forecast'!M194</f>
        <v>0</v>
      </c>
      <c r="L36" s="228">
        <f>'Sales Forecast'!N194</f>
        <v>0</v>
      </c>
      <c r="M36" s="228">
        <f>'Sales Forecast'!O194</f>
        <v>0</v>
      </c>
      <c r="N36" s="228">
        <f>'Sales Forecast'!P194</f>
        <v>0</v>
      </c>
      <c r="O36" s="26">
        <f t="shared" si="1"/>
        <v>0</v>
      </c>
      <c r="P36" s="26">
        <f t="shared" si="2"/>
        <v>0</v>
      </c>
      <c r="Q36" s="26">
        <f t="shared" si="2"/>
        <v>0</v>
      </c>
      <c r="R36" s="10">
        <f t="shared" si="3"/>
        <v>0</v>
      </c>
    </row>
    <row r="37" spans="1:18" x14ac:dyDescent="0.2">
      <c r="A37" s="302">
        <f>'Sales Forecast'!A198</f>
        <v>0</v>
      </c>
      <c r="B37" s="43"/>
      <c r="C37" s="228">
        <f>'Sales Forecast'!E200</f>
        <v>0</v>
      </c>
      <c r="D37" s="228">
        <f>'Sales Forecast'!F200</f>
        <v>0</v>
      </c>
      <c r="E37" s="228">
        <f>'Sales Forecast'!G200</f>
        <v>0</v>
      </c>
      <c r="F37" s="228">
        <f>'Sales Forecast'!H200</f>
        <v>0</v>
      </c>
      <c r="G37" s="228">
        <f>'Sales Forecast'!I200</f>
        <v>0</v>
      </c>
      <c r="H37" s="228">
        <f>'Sales Forecast'!J200</f>
        <v>0</v>
      </c>
      <c r="I37" s="228">
        <f>'Sales Forecast'!K200</f>
        <v>0</v>
      </c>
      <c r="J37" s="228">
        <f>'Sales Forecast'!L200</f>
        <v>0</v>
      </c>
      <c r="K37" s="228">
        <f>'Sales Forecast'!M200</f>
        <v>0</v>
      </c>
      <c r="L37" s="228">
        <f>'Sales Forecast'!N200</f>
        <v>0</v>
      </c>
      <c r="M37" s="228">
        <f>'Sales Forecast'!O200</f>
        <v>0</v>
      </c>
      <c r="N37" s="228">
        <f>'Sales Forecast'!P200</f>
        <v>0</v>
      </c>
      <c r="O37" s="26">
        <f t="shared" si="1"/>
        <v>0</v>
      </c>
      <c r="P37" s="26">
        <f t="shared" si="2"/>
        <v>0</v>
      </c>
      <c r="Q37" s="26">
        <f t="shared" si="2"/>
        <v>0</v>
      </c>
      <c r="R37" s="10">
        <f t="shared" si="3"/>
        <v>0</v>
      </c>
    </row>
    <row r="38" spans="1:18" x14ac:dyDescent="0.2">
      <c r="A38" s="302">
        <f>'Sales Forecast'!A204</f>
        <v>0</v>
      </c>
      <c r="B38" s="43"/>
      <c r="C38" s="228">
        <f>'Sales Forecast'!E206</f>
        <v>0</v>
      </c>
      <c r="D38" s="228">
        <f>'Sales Forecast'!F206</f>
        <v>0</v>
      </c>
      <c r="E38" s="228">
        <f>'Sales Forecast'!G206</f>
        <v>0</v>
      </c>
      <c r="F38" s="228">
        <f>'Sales Forecast'!H206</f>
        <v>0</v>
      </c>
      <c r="G38" s="228">
        <f>'Sales Forecast'!I206</f>
        <v>0</v>
      </c>
      <c r="H38" s="228">
        <f>'Sales Forecast'!J206</f>
        <v>0</v>
      </c>
      <c r="I38" s="228">
        <f>'Sales Forecast'!K206</f>
        <v>0</v>
      </c>
      <c r="J38" s="228">
        <f>'Sales Forecast'!L206</f>
        <v>0</v>
      </c>
      <c r="K38" s="228">
        <f>'Sales Forecast'!M206</f>
        <v>0</v>
      </c>
      <c r="L38" s="228">
        <f>'Sales Forecast'!N206</f>
        <v>0</v>
      </c>
      <c r="M38" s="228">
        <f>'Sales Forecast'!O206</f>
        <v>0</v>
      </c>
      <c r="N38" s="228">
        <f>'Sales Forecast'!P206</f>
        <v>0</v>
      </c>
      <c r="O38" s="26">
        <f t="shared" si="1"/>
        <v>0</v>
      </c>
      <c r="P38" s="26">
        <f t="shared" si="2"/>
        <v>0</v>
      </c>
      <c r="Q38" s="26">
        <f t="shared" si="2"/>
        <v>0</v>
      </c>
      <c r="R38" s="10">
        <f t="shared" si="3"/>
        <v>0</v>
      </c>
    </row>
    <row r="39" spans="1:18" x14ac:dyDescent="0.2">
      <c r="A39" s="302">
        <f>'Sales Forecast'!A210</f>
        <v>0</v>
      </c>
      <c r="B39" s="43"/>
      <c r="C39" s="228">
        <f>'Sales Forecast'!E212</f>
        <v>0</v>
      </c>
      <c r="D39" s="228">
        <f>'Sales Forecast'!F212</f>
        <v>0</v>
      </c>
      <c r="E39" s="228">
        <f>'Sales Forecast'!G212</f>
        <v>0</v>
      </c>
      <c r="F39" s="228">
        <f>'Sales Forecast'!H212</f>
        <v>0</v>
      </c>
      <c r="G39" s="228">
        <f>'Sales Forecast'!I212</f>
        <v>0</v>
      </c>
      <c r="H39" s="228">
        <f>'Sales Forecast'!J212</f>
        <v>0</v>
      </c>
      <c r="I39" s="228">
        <f>'Sales Forecast'!K212</f>
        <v>0</v>
      </c>
      <c r="J39" s="228">
        <f>'Sales Forecast'!L212</f>
        <v>0</v>
      </c>
      <c r="K39" s="228">
        <f>'Sales Forecast'!M212</f>
        <v>0</v>
      </c>
      <c r="L39" s="228">
        <f>'Sales Forecast'!N212</f>
        <v>0</v>
      </c>
      <c r="M39" s="228">
        <f>'Sales Forecast'!O212</f>
        <v>0</v>
      </c>
      <c r="N39" s="228">
        <f>'Sales Forecast'!P212</f>
        <v>0</v>
      </c>
      <c r="O39" s="26">
        <f t="shared" si="1"/>
        <v>0</v>
      </c>
      <c r="P39" s="26">
        <f t="shared" si="2"/>
        <v>0</v>
      </c>
      <c r="Q39" s="26">
        <f t="shared" si="2"/>
        <v>0</v>
      </c>
      <c r="R39" s="10">
        <f t="shared" si="3"/>
        <v>0</v>
      </c>
    </row>
    <row r="40" spans="1:18" x14ac:dyDescent="0.2">
      <c r="A40" s="302">
        <f>'Sales Forecast'!A216</f>
        <v>0</v>
      </c>
      <c r="B40" s="43"/>
      <c r="C40" s="228">
        <f>'Sales Forecast'!E218</f>
        <v>0</v>
      </c>
      <c r="D40" s="228">
        <f>'Sales Forecast'!F218</f>
        <v>0</v>
      </c>
      <c r="E40" s="228">
        <f>'Sales Forecast'!G218</f>
        <v>0</v>
      </c>
      <c r="F40" s="228">
        <f>'Sales Forecast'!H218</f>
        <v>0</v>
      </c>
      <c r="G40" s="228">
        <f>'Sales Forecast'!I218</f>
        <v>0</v>
      </c>
      <c r="H40" s="228">
        <f>'Sales Forecast'!J218</f>
        <v>0</v>
      </c>
      <c r="I40" s="228">
        <f>'Sales Forecast'!K218</f>
        <v>0</v>
      </c>
      <c r="J40" s="228">
        <f>'Sales Forecast'!L218</f>
        <v>0</v>
      </c>
      <c r="K40" s="228">
        <f>'Sales Forecast'!M218</f>
        <v>0</v>
      </c>
      <c r="L40" s="228">
        <f>'Sales Forecast'!N218</f>
        <v>0</v>
      </c>
      <c r="M40" s="228">
        <f>'Sales Forecast'!O218</f>
        <v>0</v>
      </c>
      <c r="N40" s="228">
        <f>'Sales Forecast'!P218</f>
        <v>0</v>
      </c>
      <c r="O40" s="26">
        <f t="shared" si="1"/>
        <v>0</v>
      </c>
      <c r="P40" s="26">
        <f t="shared" si="2"/>
        <v>0</v>
      </c>
      <c r="Q40" s="26">
        <f t="shared" si="2"/>
        <v>0</v>
      </c>
      <c r="R40" s="10">
        <f t="shared" si="3"/>
        <v>0</v>
      </c>
    </row>
    <row r="41" spans="1:18" x14ac:dyDescent="0.2">
      <c r="A41" s="302">
        <f>'Sales Forecast'!A222</f>
        <v>0</v>
      </c>
      <c r="B41" s="43"/>
      <c r="C41" s="228">
        <f>'Sales Forecast'!E224</f>
        <v>0</v>
      </c>
      <c r="D41" s="228">
        <f>'Sales Forecast'!F224</f>
        <v>0</v>
      </c>
      <c r="E41" s="228">
        <f>'Sales Forecast'!G224</f>
        <v>0</v>
      </c>
      <c r="F41" s="228">
        <f>'Sales Forecast'!H224</f>
        <v>0</v>
      </c>
      <c r="G41" s="228">
        <f>'Sales Forecast'!I224</f>
        <v>0</v>
      </c>
      <c r="H41" s="228">
        <f>'Sales Forecast'!J224</f>
        <v>0</v>
      </c>
      <c r="I41" s="228">
        <f>'Sales Forecast'!K224</f>
        <v>0</v>
      </c>
      <c r="J41" s="228">
        <f>'Sales Forecast'!L224</f>
        <v>0</v>
      </c>
      <c r="K41" s="228">
        <f>'Sales Forecast'!M224</f>
        <v>0</v>
      </c>
      <c r="L41" s="228">
        <f>'Sales Forecast'!N224</f>
        <v>0</v>
      </c>
      <c r="M41" s="228">
        <f>'Sales Forecast'!O224</f>
        <v>0</v>
      </c>
      <c r="N41" s="228">
        <f>'Sales Forecast'!P224</f>
        <v>0</v>
      </c>
      <c r="O41" s="26">
        <f t="shared" si="1"/>
        <v>0</v>
      </c>
      <c r="P41" s="26">
        <f t="shared" si="2"/>
        <v>0</v>
      </c>
      <c r="Q41" s="26">
        <f t="shared" si="2"/>
        <v>0</v>
      </c>
      <c r="R41" s="10">
        <f t="shared" si="3"/>
        <v>0</v>
      </c>
    </row>
    <row r="42" spans="1:18" x14ac:dyDescent="0.2">
      <c r="A42" s="302">
        <f>'Sales Forecast'!A228</f>
        <v>0</v>
      </c>
      <c r="B42" s="43"/>
      <c r="C42" s="228">
        <f>'Sales Forecast'!E230</f>
        <v>0</v>
      </c>
      <c r="D42" s="228">
        <f>'Sales Forecast'!F230</f>
        <v>0</v>
      </c>
      <c r="E42" s="228">
        <f>'Sales Forecast'!G230</f>
        <v>0</v>
      </c>
      <c r="F42" s="228">
        <f>'Sales Forecast'!H230</f>
        <v>0</v>
      </c>
      <c r="G42" s="228">
        <f>'Sales Forecast'!I230</f>
        <v>0</v>
      </c>
      <c r="H42" s="228">
        <f>'Sales Forecast'!J230</f>
        <v>0</v>
      </c>
      <c r="I42" s="228">
        <f>'Sales Forecast'!K230</f>
        <v>0</v>
      </c>
      <c r="J42" s="228">
        <f>'Sales Forecast'!L230</f>
        <v>0</v>
      </c>
      <c r="K42" s="228">
        <f>'Sales Forecast'!M230</f>
        <v>0</v>
      </c>
      <c r="L42" s="228">
        <f>'Sales Forecast'!N230</f>
        <v>0</v>
      </c>
      <c r="M42" s="228">
        <f>'Sales Forecast'!O230</f>
        <v>0</v>
      </c>
      <c r="N42" s="228">
        <f>'Sales Forecast'!P230</f>
        <v>0</v>
      </c>
      <c r="O42" s="26">
        <f t="shared" si="1"/>
        <v>0</v>
      </c>
      <c r="P42" s="26">
        <f t="shared" si="2"/>
        <v>0</v>
      </c>
      <c r="Q42" s="26">
        <f t="shared" si="2"/>
        <v>0</v>
      </c>
      <c r="R42" s="10">
        <f t="shared" si="3"/>
        <v>0</v>
      </c>
    </row>
    <row r="43" spans="1:18" x14ac:dyDescent="0.2">
      <c r="A43" s="302">
        <f>'Sales Forecast'!A234</f>
        <v>0</v>
      </c>
      <c r="B43" s="43"/>
      <c r="C43" s="228">
        <f>'Sales Forecast'!E236</f>
        <v>0</v>
      </c>
      <c r="D43" s="228">
        <f>'Sales Forecast'!F236</f>
        <v>0</v>
      </c>
      <c r="E43" s="228">
        <f>'Sales Forecast'!G236</f>
        <v>0</v>
      </c>
      <c r="F43" s="228">
        <f>'Sales Forecast'!H236</f>
        <v>0</v>
      </c>
      <c r="G43" s="228">
        <f>'Sales Forecast'!I236</f>
        <v>0</v>
      </c>
      <c r="H43" s="228">
        <f>'Sales Forecast'!J236</f>
        <v>0</v>
      </c>
      <c r="I43" s="228">
        <f>'Sales Forecast'!K236</f>
        <v>0</v>
      </c>
      <c r="J43" s="228">
        <f>'Sales Forecast'!L236</f>
        <v>0</v>
      </c>
      <c r="K43" s="228">
        <f>'Sales Forecast'!M236</f>
        <v>0</v>
      </c>
      <c r="L43" s="228">
        <f>'Sales Forecast'!N236</f>
        <v>0</v>
      </c>
      <c r="M43" s="228">
        <f>'Sales Forecast'!O236</f>
        <v>0</v>
      </c>
      <c r="N43" s="228">
        <f>'Sales Forecast'!P236</f>
        <v>0</v>
      </c>
      <c r="O43" s="26">
        <f t="shared" si="1"/>
        <v>0</v>
      </c>
      <c r="P43" s="26">
        <f t="shared" si="2"/>
        <v>0</v>
      </c>
      <c r="Q43" s="26">
        <f t="shared" si="2"/>
        <v>0</v>
      </c>
      <c r="R43" s="10">
        <f t="shared" si="3"/>
        <v>0</v>
      </c>
    </row>
    <row r="44" spans="1:18" x14ac:dyDescent="0.2">
      <c r="A44" s="302">
        <f>'Sales Forecast'!A240</f>
        <v>0</v>
      </c>
      <c r="B44" s="43"/>
      <c r="C44" s="228">
        <f>'Sales Forecast'!E242</f>
        <v>0</v>
      </c>
      <c r="D44" s="228">
        <f>'Sales Forecast'!F242</f>
        <v>0</v>
      </c>
      <c r="E44" s="228">
        <f>'Sales Forecast'!G242</f>
        <v>0</v>
      </c>
      <c r="F44" s="228">
        <f>'Sales Forecast'!H242</f>
        <v>0</v>
      </c>
      <c r="G44" s="228">
        <f>'Sales Forecast'!I242</f>
        <v>0</v>
      </c>
      <c r="H44" s="228">
        <f>'Sales Forecast'!J242</f>
        <v>0</v>
      </c>
      <c r="I44" s="228">
        <f>'Sales Forecast'!K242</f>
        <v>0</v>
      </c>
      <c r="J44" s="228">
        <f>'Sales Forecast'!L242</f>
        <v>0</v>
      </c>
      <c r="K44" s="228">
        <f>'Sales Forecast'!M242</f>
        <v>0</v>
      </c>
      <c r="L44" s="228">
        <f>'Sales Forecast'!N242</f>
        <v>0</v>
      </c>
      <c r="M44" s="228">
        <f>'Sales Forecast'!O242</f>
        <v>0</v>
      </c>
      <c r="N44" s="228">
        <f>'Sales Forecast'!P242</f>
        <v>0</v>
      </c>
      <c r="O44" s="26">
        <f t="shared" si="1"/>
        <v>0</v>
      </c>
      <c r="P44" s="26">
        <f t="shared" si="2"/>
        <v>0</v>
      </c>
      <c r="Q44" s="26">
        <f t="shared" si="2"/>
        <v>0</v>
      </c>
      <c r="R44" s="10">
        <f t="shared" si="3"/>
        <v>0</v>
      </c>
    </row>
    <row r="45" spans="1:18" x14ac:dyDescent="0.2">
      <c r="A45" s="302">
        <f>'Sales Forecast'!A246</f>
        <v>0</v>
      </c>
      <c r="B45" s="43"/>
      <c r="C45" s="228">
        <f>'Sales Forecast'!E248</f>
        <v>0</v>
      </c>
      <c r="D45" s="228">
        <f>'Sales Forecast'!F248</f>
        <v>0</v>
      </c>
      <c r="E45" s="228">
        <f>'Sales Forecast'!G248</f>
        <v>0</v>
      </c>
      <c r="F45" s="228">
        <f>'Sales Forecast'!H248</f>
        <v>0</v>
      </c>
      <c r="G45" s="228">
        <f>'Sales Forecast'!I248</f>
        <v>0</v>
      </c>
      <c r="H45" s="228">
        <f>'Sales Forecast'!J248</f>
        <v>0</v>
      </c>
      <c r="I45" s="228">
        <f>'Sales Forecast'!K248</f>
        <v>0</v>
      </c>
      <c r="J45" s="228">
        <f>'Sales Forecast'!L248</f>
        <v>0</v>
      </c>
      <c r="K45" s="228">
        <f>'Sales Forecast'!M248</f>
        <v>0</v>
      </c>
      <c r="L45" s="228">
        <f>'Sales Forecast'!N248</f>
        <v>0</v>
      </c>
      <c r="M45" s="228">
        <f>'Sales Forecast'!O248</f>
        <v>0</v>
      </c>
      <c r="N45" s="228">
        <f>'Sales Forecast'!P248</f>
        <v>0</v>
      </c>
      <c r="O45" s="26">
        <f t="shared" si="1"/>
        <v>0</v>
      </c>
      <c r="P45" s="26">
        <f t="shared" si="2"/>
        <v>0</v>
      </c>
      <c r="Q45" s="26">
        <f t="shared" si="2"/>
        <v>0</v>
      </c>
      <c r="R45" s="10">
        <f t="shared" si="3"/>
        <v>0</v>
      </c>
    </row>
    <row r="46" spans="1:18" x14ac:dyDescent="0.2">
      <c r="A46" s="302">
        <f>'Sales Forecast'!A252</f>
        <v>0</v>
      </c>
      <c r="B46" s="43"/>
      <c r="C46" s="228">
        <f>'Sales Forecast'!E254</f>
        <v>0</v>
      </c>
      <c r="D46" s="228">
        <f>'Sales Forecast'!F254</f>
        <v>0</v>
      </c>
      <c r="E46" s="228">
        <f>'Sales Forecast'!G254</f>
        <v>0</v>
      </c>
      <c r="F46" s="228">
        <f>'Sales Forecast'!H254</f>
        <v>0</v>
      </c>
      <c r="G46" s="228">
        <f>'Sales Forecast'!I254</f>
        <v>0</v>
      </c>
      <c r="H46" s="228">
        <f>'Sales Forecast'!J254</f>
        <v>0</v>
      </c>
      <c r="I46" s="228">
        <f>'Sales Forecast'!K254</f>
        <v>0</v>
      </c>
      <c r="J46" s="228">
        <f>'Sales Forecast'!L254</f>
        <v>0</v>
      </c>
      <c r="K46" s="228">
        <f>'Sales Forecast'!M254</f>
        <v>0</v>
      </c>
      <c r="L46" s="228">
        <f>'Sales Forecast'!N254</f>
        <v>0</v>
      </c>
      <c r="M46" s="228">
        <f>'Sales Forecast'!O254</f>
        <v>0</v>
      </c>
      <c r="N46" s="228">
        <f>'Sales Forecast'!P254</f>
        <v>0</v>
      </c>
      <c r="O46" s="26">
        <f t="shared" si="1"/>
        <v>0</v>
      </c>
      <c r="P46" s="26">
        <f t="shared" si="2"/>
        <v>0</v>
      </c>
      <c r="Q46" s="26">
        <f t="shared" si="2"/>
        <v>0</v>
      </c>
      <c r="R46" s="10">
        <f t="shared" si="3"/>
        <v>0</v>
      </c>
    </row>
    <row r="47" spans="1:18" x14ac:dyDescent="0.2">
      <c r="A47" s="302">
        <f>'Sales Forecast'!A258</f>
        <v>0</v>
      </c>
      <c r="B47" s="43"/>
      <c r="C47" s="228">
        <f>'Sales Forecast'!E260</f>
        <v>0</v>
      </c>
      <c r="D47" s="228">
        <f>'Sales Forecast'!F260</f>
        <v>0</v>
      </c>
      <c r="E47" s="228">
        <f>'Sales Forecast'!G260</f>
        <v>0</v>
      </c>
      <c r="F47" s="228">
        <f>'Sales Forecast'!H260</f>
        <v>0</v>
      </c>
      <c r="G47" s="228">
        <f>'Sales Forecast'!I260</f>
        <v>0</v>
      </c>
      <c r="H47" s="228">
        <f>'Sales Forecast'!J260</f>
        <v>0</v>
      </c>
      <c r="I47" s="228">
        <f>'Sales Forecast'!K260</f>
        <v>0</v>
      </c>
      <c r="J47" s="228">
        <f>'Sales Forecast'!L260</f>
        <v>0</v>
      </c>
      <c r="K47" s="228">
        <f>'Sales Forecast'!M260</f>
        <v>0</v>
      </c>
      <c r="L47" s="228">
        <f>'Sales Forecast'!N260</f>
        <v>0</v>
      </c>
      <c r="M47" s="228">
        <f>'Sales Forecast'!O260</f>
        <v>0</v>
      </c>
      <c r="N47" s="228">
        <f>'Sales Forecast'!P260</f>
        <v>0</v>
      </c>
      <c r="O47" s="26">
        <f t="shared" si="1"/>
        <v>0</v>
      </c>
      <c r="P47" s="26">
        <f t="shared" si="2"/>
        <v>0</v>
      </c>
      <c r="Q47" s="26">
        <f t="shared" si="2"/>
        <v>0</v>
      </c>
      <c r="R47" s="10">
        <f t="shared" si="3"/>
        <v>0</v>
      </c>
    </row>
    <row r="48" spans="1:18" x14ac:dyDescent="0.2">
      <c r="A48" s="302">
        <f>'Sales Forecast'!A264</f>
        <v>0</v>
      </c>
      <c r="B48" s="43"/>
      <c r="C48" s="228">
        <f>'Sales Forecast'!E266</f>
        <v>0</v>
      </c>
      <c r="D48" s="228">
        <f>'Sales Forecast'!F266</f>
        <v>0</v>
      </c>
      <c r="E48" s="228">
        <f>'Sales Forecast'!G266</f>
        <v>0</v>
      </c>
      <c r="F48" s="228">
        <f>'Sales Forecast'!H266</f>
        <v>0</v>
      </c>
      <c r="G48" s="228">
        <f>'Sales Forecast'!I266</f>
        <v>0</v>
      </c>
      <c r="H48" s="228">
        <f>'Sales Forecast'!J266</f>
        <v>0</v>
      </c>
      <c r="I48" s="228">
        <f>'Sales Forecast'!K266</f>
        <v>0</v>
      </c>
      <c r="J48" s="228">
        <f>'Sales Forecast'!L266</f>
        <v>0</v>
      </c>
      <c r="K48" s="228">
        <f>'Sales Forecast'!M266</f>
        <v>0</v>
      </c>
      <c r="L48" s="228">
        <f>'Sales Forecast'!N266</f>
        <v>0</v>
      </c>
      <c r="M48" s="228">
        <f>'Sales Forecast'!O266</f>
        <v>0</v>
      </c>
      <c r="N48" s="228">
        <f>'Sales Forecast'!P266</f>
        <v>0</v>
      </c>
      <c r="O48" s="26">
        <f t="shared" si="1"/>
        <v>0</v>
      </c>
      <c r="P48" s="26">
        <f t="shared" si="2"/>
        <v>0</v>
      </c>
      <c r="Q48" s="26">
        <f t="shared" si="2"/>
        <v>0</v>
      </c>
      <c r="R48" s="10">
        <f t="shared" si="3"/>
        <v>0</v>
      </c>
    </row>
    <row r="49" spans="1:18" x14ac:dyDescent="0.2">
      <c r="A49" s="302">
        <f>'Sales Forecast'!A270</f>
        <v>0</v>
      </c>
      <c r="B49" s="43"/>
      <c r="C49" s="228">
        <f>'Sales Forecast'!E272</f>
        <v>0</v>
      </c>
      <c r="D49" s="228">
        <f>'Sales Forecast'!F272</f>
        <v>0</v>
      </c>
      <c r="E49" s="228">
        <f>'Sales Forecast'!G272</f>
        <v>0</v>
      </c>
      <c r="F49" s="228">
        <f>'Sales Forecast'!H272</f>
        <v>0</v>
      </c>
      <c r="G49" s="228">
        <f>'Sales Forecast'!I272</f>
        <v>0</v>
      </c>
      <c r="H49" s="228">
        <f>'Sales Forecast'!J272</f>
        <v>0</v>
      </c>
      <c r="I49" s="228">
        <f>'Sales Forecast'!K272</f>
        <v>0</v>
      </c>
      <c r="J49" s="228">
        <f>'Sales Forecast'!L272</f>
        <v>0</v>
      </c>
      <c r="K49" s="228">
        <f>'Sales Forecast'!M272</f>
        <v>0</v>
      </c>
      <c r="L49" s="228">
        <f>'Sales Forecast'!N272</f>
        <v>0</v>
      </c>
      <c r="M49" s="228">
        <f>'Sales Forecast'!O272</f>
        <v>0</v>
      </c>
      <c r="N49" s="228">
        <f>'Sales Forecast'!P272</f>
        <v>0</v>
      </c>
      <c r="O49" s="26">
        <f t="shared" si="1"/>
        <v>0</v>
      </c>
      <c r="P49" s="26">
        <f t="shared" si="2"/>
        <v>0</v>
      </c>
      <c r="Q49" s="26">
        <f t="shared" si="2"/>
        <v>0</v>
      </c>
      <c r="R49" s="10">
        <f t="shared" si="3"/>
        <v>0</v>
      </c>
    </row>
    <row r="50" spans="1:18" x14ac:dyDescent="0.2">
      <c r="A50" s="302">
        <f>'Sales Forecast'!A276</f>
        <v>0</v>
      </c>
      <c r="B50" s="43"/>
      <c r="C50" s="228">
        <f>'Sales Forecast'!E278</f>
        <v>0</v>
      </c>
      <c r="D50" s="228">
        <f>'Sales Forecast'!F278</f>
        <v>0</v>
      </c>
      <c r="E50" s="228">
        <f>'Sales Forecast'!G278</f>
        <v>0</v>
      </c>
      <c r="F50" s="228">
        <f>'Sales Forecast'!H278</f>
        <v>0</v>
      </c>
      <c r="G50" s="228">
        <f>'Sales Forecast'!I278</f>
        <v>0</v>
      </c>
      <c r="H50" s="228">
        <f>'Sales Forecast'!J278</f>
        <v>0</v>
      </c>
      <c r="I50" s="228">
        <f>'Sales Forecast'!K278</f>
        <v>0</v>
      </c>
      <c r="J50" s="228">
        <f>'Sales Forecast'!L278</f>
        <v>0</v>
      </c>
      <c r="K50" s="228">
        <f>'Sales Forecast'!M278</f>
        <v>0</v>
      </c>
      <c r="L50" s="228">
        <f>'Sales Forecast'!N278</f>
        <v>0</v>
      </c>
      <c r="M50" s="228">
        <f>'Sales Forecast'!O278</f>
        <v>0</v>
      </c>
      <c r="N50" s="228">
        <f>'Sales Forecast'!P278</f>
        <v>0</v>
      </c>
      <c r="O50" s="26">
        <f t="shared" si="1"/>
        <v>0</v>
      </c>
      <c r="P50" s="26">
        <f t="shared" si="2"/>
        <v>0</v>
      </c>
      <c r="Q50" s="26">
        <f t="shared" si="2"/>
        <v>0</v>
      </c>
      <c r="R50" s="10">
        <f t="shared" si="3"/>
        <v>0</v>
      </c>
    </row>
    <row r="51" spans="1:18" x14ac:dyDescent="0.2">
      <c r="A51" s="302">
        <f>'Sales Forecast'!A282</f>
        <v>0</v>
      </c>
      <c r="B51" s="43"/>
      <c r="C51" s="228">
        <f>'Sales Forecast'!E284</f>
        <v>0</v>
      </c>
      <c r="D51" s="228">
        <f>'Sales Forecast'!F284</f>
        <v>0</v>
      </c>
      <c r="E51" s="228">
        <f>'Sales Forecast'!G284</f>
        <v>0</v>
      </c>
      <c r="F51" s="228">
        <f>'Sales Forecast'!H284</f>
        <v>0</v>
      </c>
      <c r="G51" s="228">
        <f>'Sales Forecast'!I284</f>
        <v>0</v>
      </c>
      <c r="H51" s="228">
        <f>'Sales Forecast'!J284</f>
        <v>0</v>
      </c>
      <c r="I51" s="228">
        <f>'Sales Forecast'!K284</f>
        <v>0</v>
      </c>
      <c r="J51" s="228">
        <f>'Sales Forecast'!L284</f>
        <v>0</v>
      </c>
      <c r="K51" s="228">
        <f>'Sales Forecast'!M284</f>
        <v>0</v>
      </c>
      <c r="L51" s="228">
        <f>'Sales Forecast'!N284</f>
        <v>0</v>
      </c>
      <c r="M51" s="228">
        <f>'Sales Forecast'!O284</f>
        <v>0</v>
      </c>
      <c r="N51" s="228">
        <f>'Sales Forecast'!P284</f>
        <v>0</v>
      </c>
      <c r="O51" s="26">
        <f t="shared" si="1"/>
        <v>0</v>
      </c>
      <c r="P51" s="26">
        <f t="shared" si="2"/>
        <v>0</v>
      </c>
      <c r="Q51" s="26">
        <f t="shared" si="2"/>
        <v>0</v>
      </c>
      <c r="R51" s="10">
        <f t="shared" si="3"/>
        <v>0</v>
      </c>
    </row>
    <row r="52" spans="1:18" x14ac:dyDescent="0.2">
      <c r="A52" s="302">
        <f>'Sales Forecast'!A288</f>
        <v>0</v>
      </c>
      <c r="B52" s="43"/>
      <c r="C52" s="228">
        <f>'Sales Forecast'!E290</f>
        <v>0</v>
      </c>
      <c r="D52" s="228">
        <f>'Sales Forecast'!F290</f>
        <v>0</v>
      </c>
      <c r="E52" s="228">
        <f>'Sales Forecast'!G290</f>
        <v>0</v>
      </c>
      <c r="F52" s="228">
        <f>'Sales Forecast'!H290</f>
        <v>0</v>
      </c>
      <c r="G52" s="228">
        <f>'Sales Forecast'!I290</f>
        <v>0</v>
      </c>
      <c r="H52" s="228">
        <f>'Sales Forecast'!J290</f>
        <v>0</v>
      </c>
      <c r="I52" s="228">
        <f>'Sales Forecast'!K290</f>
        <v>0</v>
      </c>
      <c r="J52" s="228">
        <f>'Sales Forecast'!L290</f>
        <v>0</v>
      </c>
      <c r="K52" s="228">
        <f>'Sales Forecast'!M290</f>
        <v>0</v>
      </c>
      <c r="L52" s="228">
        <f>'Sales Forecast'!N290</f>
        <v>0</v>
      </c>
      <c r="M52" s="228">
        <f>'Sales Forecast'!O290</f>
        <v>0</v>
      </c>
      <c r="N52" s="228">
        <f>'Sales Forecast'!P290</f>
        <v>0</v>
      </c>
      <c r="O52" s="26">
        <f t="shared" si="1"/>
        <v>0</v>
      </c>
      <c r="P52" s="26">
        <f t="shared" si="2"/>
        <v>0</v>
      </c>
      <c r="Q52" s="26">
        <f t="shared" si="2"/>
        <v>0</v>
      </c>
      <c r="R52" s="10">
        <f t="shared" si="3"/>
        <v>0</v>
      </c>
    </row>
    <row r="53" spans="1:18" x14ac:dyDescent="0.2">
      <c r="A53" s="302">
        <f>'Sales Forecast'!A294</f>
        <v>0</v>
      </c>
      <c r="B53" s="43"/>
      <c r="C53" s="228">
        <f>'Sales Forecast'!E296</f>
        <v>0</v>
      </c>
      <c r="D53" s="228">
        <f>'Sales Forecast'!F296</f>
        <v>0</v>
      </c>
      <c r="E53" s="228">
        <f>'Sales Forecast'!G296</f>
        <v>0</v>
      </c>
      <c r="F53" s="228">
        <f>'Sales Forecast'!H296</f>
        <v>0</v>
      </c>
      <c r="G53" s="228">
        <f>'Sales Forecast'!I296</f>
        <v>0</v>
      </c>
      <c r="H53" s="228">
        <f>'Sales Forecast'!J296</f>
        <v>0</v>
      </c>
      <c r="I53" s="228">
        <f>'Sales Forecast'!K296</f>
        <v>0</v>
      </c>
      <c r="J53" s="228">
        <f>'Sales Forecast'!L296</f>
        <v>0</v>
      </c>
      <c r="K53" s="228">
        <f>'Sales Forecast'!M296</f>
        <v>0</v>
      </c>
      <c r="L53" s="228">
        <f>'Sales Forecast'!N296</f>
        <v>0</v>
      </c>
      <c r="M53" s="228">
        <f>'Sales Forecast'!O296</f>
        <v>0</v>
      </c>
      <c r="N53" s="228">
        <f>'Sales Forecast'!P296</f>
        <v>0</v>
      </c>
      <c r="O53" s="26">
        <f t="shared" si="1"/>
        <v>0</v>
      </c>
      <c r="P53" s="26">
        <f t="shared" si="2"/>
        <v>0</v>
      </c>
      <c r="Q53" s="26">
        <f t="shared" si="2"/>
        <v>0</v>
      </c>
      <c r="R53" s="10">
        <f t="shared" si="3"/>
        <v>0</v>
      </c>
    </row>
    <row r="54" spans="1:18" x14ac:dyDescent="0.2">
      <c r="A54" s="302">
        <f>'Sales Forecast'!A300</f>
        <v>0</v>
      </c>
      <c r="B54" s="43"/>
      <c r="C54" s="228">
        <f>'Sales Forecast'!E302</f>
        <v>0</v>
      </c>
      <c r="D54" s="228">
        <f>'Sales Forecast'!F302</f>
        <v>0</v>
      </c>
      <c r="E54" s="228">
        <f>'Sales Forecast'!G302</f>
        <v>0</v>
      </c>
      <c r="F54" s="228">
        <f>'Sales Forecast'!H302</f>
        <v>0</v>
      </c>
      <c r="G54" s="228">
        <f>'Sales Forecast'!I302</f>
        <v>0</v>
      </c>
      <c r="H54" s="228">
        <f>'Sales Forecast'!J302</f>
        <v>0</v>
      </c>
      <c r="I54" s="228">
        <f>'Sales Forecast'!K302</f>
        <v>0</v>
      </c>
      <c r="J54" s="228">
        <f>'Sales Forecast'!L302</f>
        <v>0</v>
      </c>
      <c r="K54" s="228">
        <f>'Sales Forecast'!M302</f>
        <v>0</v>
      </c>
      <c r="L54" s="228">
        <f>'Sales Forecast'!N302</f>
        <v>0</v>
      </c>
      <c r="M54" s="228">
        <f>'Sales Forecast'!O302</f>
        <v>0</v>
      </c>
      <c r="N54" s="228">
        <f>'Sales Forecast'!P302</f>
        <v>0</v>
      </c>
      <c r="O54" s="26">
        <f t="shared" si="1"/>
        <v>0</v>
      </c>
      <c r="P54" s="26">
        <f t="shared" si="2"/>
        <v>0</v>
      </c>
      <c r="Q54" s="26">
        <f t="shared" si="2"/>
        <v>0</v>
      </c>
      <c r="R54" s="10">
        <f t="shared" si="3"/>
        <v>0</v>
      </c>
    </row>
    <row r="55" spans="1:18" x14ac:dyDescent="0.2">
      <c r="A55" s="302">
        <f>'Sales Forecast'!A306</f>
        <v>0</v>
      </c>
      <c r="B55" s="43"/>
      <c r="C55" s="228">
        <f>'Sales Forecast'!E308</f>
        <v>0</v>
      </c>
      <c r="D55" s="228">
        <f>'Sales Forecast'!F308</f>
        <v>0</v>
      </c>
      <c r="E55" s="228">
        <f>'Sales Forecast'!G308</f>
        <v>0</v>
      </c>
      <c r="F55" s="228">
        <f>'Sales Forecast'!H308</f>
        <v>0</v>
      </c>
      <c r="G55" s="228">
        <f>'Sales Forecast'!I308</f>
        <v>0</v>
      </c>
      <c r="H55" s="228">
        <f>'Sales Forecast'!J308</f>
        <v>0</v>
      </c>
      <c r="I55" s="228">
        <f>'Sales Forecast'!K308</f>
        <v>0</v>
      </c>
      <c r="J55" s="228">
        <f>'Sales Forecast'!L308</f>
        <v>0</v>
      </c>
      <c r="K55" s="228">
        <f>'Sales Forecast'!M308</f>
        <v>0</v>
      </c>
      <c r="L55" s="228">
        <f>'Sales Forecast'!N308</f>
        <v>0</v>
      </c>
      <c r="M55" s="228">
        <f>'Sales Forecast'!O308</f>
        <v>0</v>
      </c>
      <c r="N55" s="228">
        <f>'Sales Forecast'!P308</f>
        <v>0</v>
      </c>
      <c r="O55" s="26">
        <f t="shared" si="1"/>
        <v>0</v>
      </c>
      <c r="P55" s="26">
        <f t="shared" si="2"/>
        <v>0</v>
      </c>
      <c r="Q55" s="26">
        <f t="shared" si="2"/>
        <v>0</v>
      </c>
      <c r="R55" s="10">
        <f t="shared" si="3"/>
        <v>0</v>
      </c>
    </row>
    <row r="56" spans="1:18" x14ac:dyDescent="0.2">
      <c r="A56" s="302">
        <f>'Sales Forecast'!A312</f>
        <v>0</v>
      </c>
      <c r="B56" s="43"/>
      <c r="C56" s="228">
        <f>'Sales Forecast'!E314</f>
        <v>0</v>
      </c>
      <c r="D56" s="228">
        <f>'Sales Forecast'!F314</f>
        <v>0</v>
      </c>
      <c r="E56" s="228">
        <f>'Sales Forecast'!G314</f>
        <v>0</v>
      </c>
      <c r="F56" s="228">
        <f>'Sales Forecast'!H314</f>
        <v>0</v>
      </c>
      <c r="G56" s="228">
        <f>'Sales Forecast'!I314</f>
        <v>0</v>
      </c>
      <c r="H56" s="228">
        <f>'Sales Forecast'!J314</f>
        <v>0</v>
      </c>
      <c r="I56" s="228">
        <f>'Sales Forecast'!K314</f>
        <v>0</v>
      </c>
      <c r="J56" s="228">
        <f>'Sales Forecast'!L314</f>
        <v>0</v>
      </c>
      <c r="K56" s="228">
        <f>'Sales Forecast'!M314</f>
        <v>0</v>
      </c>
      <c r="L56" s="228">
        <f>'Sales Forecast'!N314</f>
        <v>0</v>
      </c>
      <c r="M56" s="228">
        <f>'Sales Forecast'!O314</f>
        <v>0</v>
      </c>
      <c r="N56" s="228">
        <f>'Sales Forecast'!P314</f>
        <v>0</v>
      </c>
      <c r="O56" s="26">
        <f t="shared" si="1"/>
        <v>0</v>
      </c>
      <c r="P56" s="26">
        <f t="shared" si="2"/>
        <v>0</v>
      </c>
      <c r="Q56" s="26">
        <f t="shared" si="2"/>
        <v>0</v>
      </c>
      <c r="R56" s="10">
        <f t="shared" si="3"/>
        <v>0</v>
      </c>
    </row>
    <row r="57" spans="1:18" x14ac:dyDescent="0.2">
      <c r="A57" s="75" t="s">
        <v>98</v>
      </c>
      <c r="B57" s="44"/>
      <c r="C57" s="296">
        <f>SUM(C5:C56)</f>
        <v>0</v>
      </c>
      <c r="D57" s="296">
        <f>SUM(D5:D56)</f>
        <v>0</v>
      </c>
      <c r="E57" s="296">
        <f>SUM(E5:E56)</f>
        <v>0</v>
      </c>
      <c r="F57" s="296">
        <f t="shared" ref="F57:Q57" si="4">SUM(F5:F56)</f>
        <v>0</v>
      </c>
      <c r="G57" s="296">
        <f t="shared" si="4"/>
        <v>0</v>
      </c>
      <c r="H57" s="296">
        <f t="shared" si="4"/>
        <v>0</v>
      </c>
      <c r="I57" s="296">
        <f t="shared" si="4"/>
        <v>0</v>
      </c>
      <c r="J57" s="296">
        <f t="shared" si="4"/>
        <v>0</v>
      </c>
      <c r="K57" s="296">
        <f t="shared" si="4"/>
        <v>0</v>
      </c>
      <c r="L57" s="296">
        <f t="shared" si="4"/>
        <v>0</v>
      </c>
      <c r="M57" s="296">
        <f t="shared" si="4"/>
        <v>0</v>
      </c>
      <c r="N57" s="296">
        <f t="shared" si="4"/>
        <v>0</v>
      </c>
      <c r="O57" s="296">
        <f t="shared" si="4"/>
        <v>0</v>
      </c>
      <c r="P57" s="296">
        <f t="shared" si="4"/>
        <v>0</v>
      </c>
      <c r="Q57" s="296">
        <f t="shared" si="4"/>
        <v>0</v>
      </c>
      <c r="R57" s="80" t="s">
        <v>98</v>
      </c>
    </row>
    <row r="58" spans="1:18" x14ac:dyDescent="0.2">
      <c r="A58" s="74" t="s">
        <v>36</v>
      </c>
      <c r="B58" s="27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3"/>
      <c r="O58" s="65">
        <f>B58</f>
        <v>0</v>
      </c>
      <c r="P58" s="281"/>
      <c r="Q58" s="283"/>
      <c r="R58" s="80"/>
    </row>
    <row r="59" spans="1:18" x14ac:dyDescent="0.2">
      <c r="A59" s="74" t="s">
        <v>223</v>
      </c>
      <c r="B59" s="287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9"/>
      <c r="O59" s="65">
        <f>SUM(B59:N59)</f>
        <v>0</v>
      </c>
      <c r="P59" s="290"/>
      <c r="Q59" s="289"/>
      <c r="R59" s="80"/>
    </row>
    <row r="60" spans="1:18" ht="13.5" thickBot="1" x14ac:dyDescent="0.25">
      <c r="A60" s="74"/>
      <c r="B60" s="5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3"/>
      <c r="O60" s="56"/>
      <c r="P60" s="51"/>
      <c r="Q60" s="53"/>
      <c r="R60" s="10"/>
    </row>
    <row r="61" spans="1:18" ht="13.5" thickBot="1" x14ac:dyDescent="0.25">
      <c r="A61" s="21" t="s">
        <v>50</v>
      </c>
      <c r="B61" s="28">
        <f>SUM(B3:B59)</f>
        <v>0</v>
      </c>
      <c r="C61" s="28">
        <f t="shared" ref="C61:N61" si="5">SUM(C3+C57+C59)</f>
        <v>0</v>
      </c>
      <c r="D61" s="28">
        <f t="shared" si="5"/>
        <v>0</v>
      </c>
      <c r="E61" s="28">
        <f t="shared" si="5"/>
        <v>0</v>
      </c>
      <c r="F61" s="28">
        <f t="shared" si="5"/>
        <v>0</v>
      </c>
      <c r="G61" s="28">
        <f t="shared" si="5"/>
        <v>0</v>
      </c>
      <c r="H61" s="28">
        <f t="shared" si="5"/>
        <v>0</v>
      </c>
      <c r="I61" s="28">
        <f t="shared" si="5"/>
        <v>0</v>
      </c>
      <c r="J61" s="28">
        <f t="shared" si="5"/>
        <v>0</v>
      </c>
      <c r="K61" s="28">
        <f t="shared" si="5"/>
        <v>0</v>
      </c>
      <c r="L61" s="28">
        <f t="shared" si="5"/>
        <v>0</v>
      </c>
      <c r="M61" s="28">
        <f t="shared" si="5"/>
        <v>0</v>
      </c>
      <c r="N61" s="28">
        <f t="shared" si="5"/>
        <v>0</v>
      </c>
      <c r="O61" s="28">
        <f>O57+O58+N101+O59</f>
        <v>0</v>
      </c>
      <c r="P61" s="28">
        <f>SUM(P3+P57+P58+P59)</f>
        <v>0</v>
      </c>
      <c r="Q61" s="28">
        <f>SUM(Q3+Q57+Q58+Q59)</f>
        <v>0</v>
      </c>
      <c r="R61" s="37" t="s">
        <v>50</v>
      </c>
    </row>
    <row r="62" spans="1:18" x14ac:dyDescent="0.2">
      <c r="A62" s="210"/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2"/>
    </row>
    <row r="63" spans="1:18" x14ac:dyDescent="0.2">
      <c r="A63" s="14"/>
      <c r="B63" s="213" t="s">
        <v>138</v>
      </c>
      <c r="C63" s="214" t="e">
        <f t="shared" ref="C63:N63" si="6">SUM(C65:C98)/C57</f>
        <v>#DIV/0!</v>
      </c>
      <c r="D63" s="214" t="e">
        <f t="shared" si="6"/>
        <v>#DIV/0!</v>
      </c>
      <c r="E63" s="214" t="e">
        <f t="shared" si="6"/>
        <v>#DIV/0!</v>
      </c>
      <c r="F63" s="214" t="e">
        <f t="shared" si="6"/>
        <v>#DIV/0!</v>
      </c>
      <c r="G63" s="214" t="e">
        <f t="shared" si="6"/>
        <v>#DIV/0!</v>
      </c>
      <c r="H63" s="214" t="e">
        <f t="shared" si="6"/>
        <v>#DIV/0!</v>
      </c>
      <c r="I63" s="214" t="e">
        <f t="shared" si="6"/>
        <v>#DIV/0!</v>
      </c>
      <c r="J63" s="214" t="e">
        <f t="shared" si="6"/>
        <v>#DIV/0!</v>
      </c>
      <c r="K63" s="214" t="e">
        <f t="shared" si="6"/>
        <v>#DIV/0!</v>
      </c>
      <c r="L63" s="214" t="e">
        <f t="shared" si="6"/>
        <v>#DIV/0!</v>
      </c>
      <c r="M63" s="214" t="e">
        <f t="shared" si="6"/>
        <v>#DIV/0!</v>
      </c>
      <c r="N63" s="214" t="e">
        <f t="shared" si="6"/>
        <v>#DIV/0!</v>
      </c>
      <c r="O63" s="214"/>
      <c r="P63" s="214" t="e">
        <f>SUM(P65:P98)/P57</f>
        <v>#DIV/0!</v>
      </c>
      <c r="Q63" s="214" t="e">
        <f>SUM(Q65:Q98)/Q57</f>
        <v>#DIV/0!</v>
      </c>
      <c r="R63" s="34"/>
    </row>
    <row r="64" spans="1:18" ht="13.5" thickBot="1" x14ac:dyDescent="0.25">
      <c r="A64" s="48" t="s">
        <v>35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9"/>
      <c r="P64" s="25"/>
      <c r="Q64" s="25"/>
      <c r="R64" s="11" t="s">
        <v>35</v>
      </c>
    </row>
    <row r="65" spans="1:18" ht="13.5" thickBot="1" x14ac:dyDescent="0.25">
      <c r="A65" s="19" t="s">
        <v>95</v>
      </c>
      <c r="B65" s="67">
        <v>0</v>
      </c>
      <c r="C65" s="67">
        <f>Payroll!E39</f>
        <v>0</v>
      </c>
      <c r="D65" s="67">
        <f>+C65</f>
        <v>0</v>
      </c>
      <c r="E65" s="67">
        <f t="shared" ref="E65:N65" si="7">+D65</f>
        <v>0</v>
      </c>
      <c r="F65" s="67">
        <f t="shared" si="7"/>
        <v>0</v>
      </c>
      <c r="G65" s="67">
        <f t="shared" si="7"/>
        <v>0</v>
      </c>
      <c r="H65" s="67">
        <f t="shared" si="7"/>
        <v>0</v>
      </c>
      <c r="I65" s="67">
        <f t="shared" si="7"/>
        <v>0</v>
      </c>
      <c r="J65" s="67">
        <f t="shared" si="7"/>
        <v>0</v>
      </c>
      <c r="K65" s="67">
        <f t="shared" si="7"/>
        <v>0</v>
      </c>
      <c r="L65" s="67">
        <f t="shared" si="7"/>
        <v>0</v>
      </c>
      <c r="M65" s="67">
        <f t="shared" si="7"/>
        <v>0</v>
      </c>
      <c r="N65" s="67">
        <f t="shared" si="7"/>
        <v>0</v>
      </c>
      <c r="O65" s="67">
        <f t="shared" ref="O65:O98" si="8">+B65+C65+D65+E65+F65+G65+H65+I65+J65+K65+L65+M65+N65</f>
        <v>0</v>
      </c>
      <c r="P65" s="67">
        <f>+SUM(C65:N65)*1.03</f>
        <v>0</v>
      </c>
      <c r="Q65" s="67">
        <f>SUM(P65*1.03)</f>
        <v>0</v>
      </c>
      <c r="R65" s="19" t="s">
        <v>95</v>
      </c>
    </row>
    <row r="66" spans="1:18" ht="13.5" thickBot="1" x14ac:dyDescent="0.25">
      <c r="A66" s="19" t="s">
        <v>100</v>
      </c>
      <c r="B66" s="66">
        <f>SUM(B65*0.153)</f>
        <v>0</v>
      </c>
      <c r="C66" s="66">
        <f t="shared" ref="C66:N66" si="9">SUM(C65*0.153)</f>
        <v>0</v>
      </c>
      <c r="D66" s="66">
        <f t="shared" si="9"/>
        <v>0</v>
      </c>
      <c r="E66" s="66">
        <f t="shared" si="9"/>
        <v>0</v>
      </c>
      <c r="F66" s="66">
        <f t="shared" si="9"/>
        <v>0</v>
      </c>
      <c r="G66" s="66">
        <f t="shared" si="9"/>
        <v>0</v>
      </c>
      <c r="H66" s="66">
        <f t="shared" si="9"/>
        <v>0</v>
      </c>
      <c r="I66" s="66">
        <f t="shared" si="9"/>
        <v>0</v>
      </c>
      <c r="J66" s="66">
        <f t="shared" si="9"/>
        <v>0</v>
      </c>
      <c r="K66" s="66">
        <f t="shared" si="9"/>
        <v>0</v>
      </c>
      <c r="L66" s="66">
        <f t="shared" si="9"/>
        <v>0</v>
      </c>
      <c r="M66" s="66">
        <f t="shared" si="9"/>
        <v>0</v>
      </c>
      <c r="N66" s="66">
        <f t="shared" si="9"/>
        <v>0</v>
      </c>
      <c r="O66" s="67">
        <f t="shared" si="8"/>
        <v>0</v>
      </c>
      <c r="P66" s="66">
        <f>SUM(P65*0.15)</f>
        <v>0</v>
      </c>
      <c r="Q66" s="81">
        <f>SUM(Q65*0.15)</f>
        <v>0</v>
      </c>
      <c r="R66" s="19" t="s">
        <v>100</v>
      </c>
    </row>
    <row r="67" spans="1:18" ht="13.5" thickBot="1" x14ac:dyDescent="0.25">
      <c r="A67" s="10" t="s">
        <v>41</v>
      </c>
      <c r="B67" s="46">
        <v>0</v>
      </c>
      <c r="C67" s="46"/>
      <c r="D67" s="46">
        <f t="shared" ref="D67" si="10">+C67</f>
        <v>0</v>
      </c>
      <c r="E67" s="46">
        <f t="shared" ref="E67:M67" si="11">+D67</f>
        <v>0</v>
      </c>
      <c r="F67" s="46">
        <f t="shared" si="11"/>
        <v>0</v>
      </c>
      <c r="G67" s="46">
        <f t="shared" si="11"/>
        <v>0</v>
      </c>
      <c r="H67" s="46">
        <f t="shared" si="11"/>
        <v>0</v>
      </c>
      <c r="I67" s="46">
        <f t="shared" si="11"/>
        <v>0</v>
      </c>
      <c r="J67" s="46">
        <f t="shared" si="11"/>
        <v>0</v>
      </c>
      <c r="K67" s="46">
        <f t="shared" si="11"/>
        <v>0</v>
      </c>
      <c r="L67" s="46">
        <f t="shared" si="11"/>
        <v>0</v>
      </c>
      <c r="M67" s="46">
        <f t="shared" si="11"/>
        <v>0</v>
      </c>
      <c r="N67" s="26">
        <f>+M67</f>
        <v>0</v>
      </c>
      <c r="O67" s="67">
        <f t="shared" si="8"/>
        <v>0</v>
      </c>
      <c r="P67" s="26">
        <f t="shared" ref="P67:P76" si="12">SUM(C67:N67)*1.03</f>
        <v>0</v>
      </c>
      <c r="Q67" s="26">
        <f>SUM(P67*1.03)</f>
        <v>0</v>
      </c>
      <c r="R67" s="10" t="str">
        <f>A67</f>
        <v>Accounting</v>
      </c>
    </row>
    <row r="68" spans="1:18" ht="13.5" thickBot="1" x14ac:dyDescent="0.25">
      <c r="A68" s="10" t="s">
        <v>43</v>
      </c>
      <c r="B68" s="26">
        <v>0</v>
      </c>
      <c r="C68" s="26"/>
      <c r="D68" s="26">
        <f>C68</f>
        <v>0</v>
      </c>
      <c r="E68" s="26">
        <f t="shared" ref="E68:N69" si="13">D68</f>
        <v>0</v>
      </c>
      <c r="F68" s="26">
        <f t="shared" si="13"/>
        <v>0</v>
      </c>
      <c r="G68" s="26">
        <f t="shared" si="13"/>
        <v>0</v>
      </c>
      <c r="H68" s="26">
        <f t="shared" si="13"/>
        <v>0</v>
      </c>
      <c r="I68" s="26">
        <f t="shared" si="13"/>
        <v>0</v>
      </c>
      <c r="J68" s="26">
        <f t="shared" si="13"/>
        <v>0</v>
      </c>
      <c r="K68" s="26">
        <f t="shared" si="13"/>
        <v>0</v>
      </c>
      <c r="L68" s="26">
        <f t="shared" si="13"/>
        <v>0</v>
      </c>
      <c r="M68" s="26">
        <f t="shared" si="13"/>
        <v>0</v>
      </c>
      <c r="N68" s="26">
        <f t="shared" si="13"/>
        <v>0</v>
      </c>
      <c r="O68" s="67">
        <f t="shared" si="8"/>
        <v>0</v>
      </c>
      <c r="P68" s="26">
        <f t="shared" si="12"/>
        <v>0</v>
      </c>
      <c r="Q68" s="26">
        <f t="shared" ref="Q68:Q89" si="14">SUM(P68*1.03)</f>
        <v>0</v>
      </c>
      <c r="R68" s="10" t="str">
        <f t="shared" ref="R68:R98" si="15">A68</f>
        <v>Advertising</v>
      </c>
    </row>
    <row r="69" spans="1:18" ht="13.5" thickBot="1" x14ac:dyDescent="0.25">
      <c r="A69" s="10" t="s">
        <v>42</v>
      </c>
      <c r="B69" s="26">
        <v>0</v>
      </c>
      <c r="C69" s="299">
        <f>C57*0.05</f>
        <v>0</v>
      </c>
      <c r="D69" s="26">
        <f>C69</f>
        <v>0</v>
      </c>
      <c r="E69" s="26">
        <f t="shared" si="13"/>
        <v>0</v>
      </c>
      <c r="F69" s="26">
        <f t="shared" si="13"/>
        <v>0</v>
      </c>
      <c r="G69" s="26">
        <f t="shared" si="13"/>
        <v>0</v>
      </c>
      <c r="H69" s="26">
        <f t="shared" si="13"/>
        <v>0</v>
      </c>
      <c r="I69" s="26">
        <f t="shared" si="13"/>
        <v>0</v>
      </c>
      <c r="J69" s="26">
        <f t="shared" si="13"/>
        <v>0</v>
      </c>
      <c r="K69" s="26">
        <f t="shared" si="13"/>
        <v>0</v>
      </c>
      <c r="L69" s="26">
        <f t="shared" si="13"/>
        <v>0</v>
      </c>
      <c r="M69" s="26">
        <f t="shared" si="13"/>
        <v>0</v>
      </c>
      <c r="N69" s="26">
        <f t="shared" si="13"/>
        <v>0</v>
      </c>
      <c r="O69" s="67">
        <f t="shared" si="8"/>
        <v>0</v>
      </c>
      <c r="P69" s="26">
        <f t="shared" si="12"/>
        <v>0</v>
      </c>
      <c r="Q69" s="26">
        <f t="shared" si="14"/>
        <v>0</v>
      </c>
      <c r="R69" s="10" t="str">
        <f t="shared" si="15"/>
        <v>Automobile</v>
      </c>
    </row>
    <row r="70" spans="1:18" ht="13.5" thickBot="1" x14ac:dyDescent="0.25">
      <c r="A70" s="10" t="s">
        <v>61</v>
      </c>
      <c r="B70" s="26">
        <v>0</v>
      </c>
      <c r="C70" s="26">
        <f t="shared" ref="C70:N70" si="16">C57*0.01</f>
        <v>0</v>
      </c>
      <c r="D70" s="26">
        <f t="shared" si="16"/>
        <v>0</v>
      </c>
      <c r="E70" s="26">
        <f t="shared" si="16"/>
        <v>0</v>
      </c>
      <c r="F70" s="26">
        <f t="shared" si="16"/>
        <v>0</v>
      </c>
      <c r="G70" s="26">
        <f t="shared" si="16"/>
        <v>0</v>
      </c>
      <c r="H70" s="26">
        <f t="shared" si="16"/>
        <v>0</v>
      </c>
      <c r="I70" s="26">
        <f t="shared" si="16"/>
        <v>0</v>
      </c>
      <c r="J70" s="26">
        <f t="shared" si="16"/>
        <v>0</v>
      </c>
      <c r="K70" s="26">
        <f t="shared" si="16"/>
        <v>0</v>
      </c>
      <c r="L70" s="26">
        <f t="shared" si="16"/>
        <v>0</v>
      </c>
      <c r="M70" s="26">
        <f t="shared" si="16"/>
        <v>0</v>
      </c>
      <c r="N70" s="26">
        <f t="shared" si="16"/>
        <v>0</v>
      </c>
      <c r="O70" s="67">
        <f t="shared" si="8"/>
        <v>0</v>
      </c>
      <c r="P70" s="26">
        <f t="shared" si="12"/>
        <v>0</v>
      </c>
      <c r="Q70" s="26">
        <f t="shared" si="14"/>
        <v>0</v>
      </c>
      <c r="R70" s="10" t="str">
        <f t="shared" si="15"/>
        <v>Bad Debts</v>
      </c>
    </row>
    <row r="71" spans="1:18" ht="13.5" thickBot="1" x14ac:dyDescent="0.25">
      <c r="A71" s="10" t="s">
        <v>150</v>
      </c>
      <c r="B71" s="26">
        <f>'Purchases List'!E27</f>
        <v>0</v>
      </c>
      <c r="C71" s="26">
        <v>0</v>
      </c>
      <c r="D71" s="26">
        <f t="shared" ref="D71:N71" si="17">+C71</f>
        <v>0</v>
      </c>
      <c r="E71" s="26">
        <f t="shared" si="17"/>
        <v>0</v>
      </c>
      <c r="F71" s="26">
        <f t="shared" si="17"/>
        <v>0</v>
      </c>
      <c r="G71" s="26">
        <f t="shared" si="17"/>
        <v>0</v>
      </c>
      <c r="H71" s="26">
        <f t="shared" si="17"/>
        <v>0</v>
      </c>
      <c r="I71" s="26">
        <f t="shared" si="17"/>
        <v>0</v>
      </c>
      <c r="J71" s="26">
        <f t="shared" si="17"/>
        <v>0</v>
      </c>
      <c r="K71" s="26">
        <f t="shared" si="17"/>
        <v>0</v>
      </c>
      <c r="L71" s="26">
        <f t="shared" si="17"/>
        <v>0</v>
      </c>
      <c r="M71" s="26">
        <f t="shared" si="17"/>
        <v>0</v>
      </c>
      <c r="N71" s="26">
        <f t="shared" si="17"/>
        <v>0</v>
      </c>
      <c r="O71" s="67">
        <f t="shared" si="8"/>
        <v>0</v>
      </c>
      <c r="P71" s="26">
        <f t="shared" si="12"/>
        <v>0</v>
      </c>
      <c r="Q71" s="26">
        <f t="shared" si="14"/>
        <v>0</v>
      </c>
      <c r="R71" s="10" t="str">
        <f t="shared" si="15"/>
        <v>Building</v>
      </c>
    </row>
    <row r="72" spans="1:18" ht="13.5" thickBot="1" x14ac:dyDescent="0.25">
      <c r="A72" s="10" t="s">
        <v>52</v>
      </c>
      <c r="B72" s="26">
        <v>0</v>
      </c>
      <c r="C72" s="26"/>
      <c r="D72" s="26">
        <f t="shared" ref="D72:N72" si="18">+C72</f>
        <v>0</v>
      </c>
      <c r="E72" s="26">
        <f t="shared" si="18"/>
        <v>0</v>
      </c>
      <c r="F72" s="26">
        <f t="shared" si="18"/>
        <v>0</v>
      </c>
      <c r="G72" s="26">
        <f t="shared" si="18"/>
        <v>0</v>
      </c>
      <c r="H72" s="26">
        <f t="shared" si="18"/>
        <v>0</v>
      </c>
      <c r="I72" s="26">
        <f t="shared" si="18"/>
        <v>0</v>
      </c>
      <c r="J72" s="26">
        <f t="shared" si="18"/>
        <v>0</v>
      </c>
      <c r="K72" s="26">
        <f t="shared" si="18"/>
        <v>0</v>
      </c>
      <c r="L72" s="26">
        <f t="shared" si="18"/>
        <v>0</v>
      </c>
      <c r="M72" s="26">
        <f t="shared" si="18"/>
        <v>0</v>
      </c>
      <c r="N72" s="26">
        <f t="shared" si="18"/>
        <v>0</v>
      </c>
      <c r="O72" s="67">
        <f t="shared" si="8"/>
        <v>0</v>
      </c>
      <c r="P72" s="26">
        <f t="shared" si="12"/>
        <v>0</v>
      </c>
      <c r="Q72" s="26">
        <f t="shared" si="14"/>
        <v>0</v>
      </c>
      <c r="R72" s="10" t="str">
        <f t="shared" si="15"/>
        <v>City/County Services (water/garbage/sewer)</v>
      </c>
    </row>
    <row r="73" spans="1:18" ht="13.5" thickBot="1" x14ac:dyDescent="0.25">
      <c r="A73" s="10" t="s">
        <v>224</v>
      </c>
      <c r="B73" s="26">
        <v>0</v>
      </c>
      <c r="C73" s="26"/>
      <c r="D73" s="26">
        <f>C73</f>
        <v>0</v>
      </c>
      <c r="E73" s="26">
        <f t="shared" ref="E73:N73" si="19">D73</f>
        <v>0</v>
      </c>
      <c r="F73" s="26">
        <f t="shared" si="19"/>
        <v>0</v>
      </c>
      <c r="G73" s="26">
        <f t="shared" si="19"/>
        <v>0</v>
      </c>
      <c r="H73" s="26">
        <f t="shared" si="19"/>
        <v>0</v>
      </c>
      <c r="I73" s="26">
        <f t="shared" si="19"/>
        <v>0</v>
      </c>
      <c r="J73" s="26">
        <f t="shared" si="19"/>
        <v>0</v>
      </c>
      <c r="K73" s="26">
        <f t="shared" si="19"/>
        <v>0</v>
      </c>
      <c r="L73" s="26">
        <f t="shared" si="19"/>
        <v>0</v>
      </c>
      <c r="M73" s="26">
        <f t="shared" si="19"/>
        <v>0</v>
      </c>
      <c r="N73" s="26">
        <f t="shared" si="19"/>
        <v>0</v>
      </c>
      <c r="O73" s="67">
        <f t="shared" si="8"/>
        <v>0</v>
      </c>
      <c r="P73" s="26">
        <f t="shared" si="12"/>
        <v>0</v>
      </c>
      <c r="Q73" s="26">
        <f t="shared" si="14"/>
        <v>0</v>
      </c>
      <c r="R73" s="10" t="str">
        <f t="shared" si="15"/>
        <v>Electricity</v>
      </c>
    </row>
    <row r="74" spans="1:18" ht="13.5" thickBot="1" x14ac:dyDescent="0.25">
      <c r="A74" s="10" t="s">
        <v>89</v>
      </c>
      <c r="B74" s="26">
        <v>0</v>
      </c>
      <c r="C74" s="26">
        <v>0</v>
      </c>
      <c r="D74" s="26">
        <f t="shared" ref="D74:N74" si="20">+C74</f>
        <v>0</v>
      </c>
      <c r="E74" s="26">
        <f t="shared" si="20"/>
        <v>0</v>
      </c>
      <c r="F74" s="26">
        <f t="shared" si="20"/>
        <v>0</v>
      </c>
      <c r="G74" s="26">
        <f t="shared" si="20"/>
        <v>0</v>
      </c>
      <c r="H74" s="26">
        <f t="shared" si="20"/>
        <v>0</v>
      </c>
      <c r="I74" s="26">
        <f t="shared" si="20"/>
        <v>0</v>
      </c>
      <c r="J74" s="26">
        <f t="shared" si="20"/>
        <v>0</v>
      </c>
      <c r="K74" s="26">
        <f t="shared" si="20"/>
        <v>0</v>
      </c>
      <c r="L74" s="26">
        <f t="shared" si="20"/>
        <v>0</v>
      </c>
      <c r="M74" s="26">
        <f t="shared" si="20"/>
        <v>0</v>
      </c>
      <c r="N74" s="26">
        <f t="shared" si="20"/>
        <v>0</v>
      </c>
      <c r="O74" s="67">
        <f t="shared" si="8"/>
        <v>0</v>
      </c>
      <c r="P74" s="26">
        <f t="shared" si="12"/>
        <v>0</v>
      </c>
      <c r="Q74" s="26">
        <f t="shared" si="14"/>
        <v>0</v>
      </c>
      <c r="R74" s="10" t="str">
        <f t="shared" si="15"/>
        <v>Employee Benefits Program</v>
      </c>
    </row>
    <row r="75" spans="1:18" ht="13.5" thickBot="1" x14ac:dyDescent="0.25">
      <c r="A75" s="10" t="s">
        <v>101</v>
      </c>
      <c r="B75" s="56">
        <f>'Purchases List'!B27</f>
        <v>0</v>
      </c>
      <c r="C75" s="26">
        <v>0</v>
      </c>
      <c r="D75" s="26">
        <f>C75</f>
        <v>0</v>
      </c>
      <c r="E75" s="26">
        <f t="shared" ref="E75:N75" si="21">+D75</f>
        <v>0</v>
      </c>
      <c r="F75" s="26">
        <f t="shared" si="21"/>
        <v>0</v>
      </c>
      <c r="G75" s="26">
        <f t="shared" si="21"/>
        <v>0</v>
      </c>
      <c r="H75" s="26">
        <f t="shared" si="21"/>
        <v>0</v>
      </c>
      <c r="I75" s="26">
        <f t="shared" si="21"/>
        <v>0</v>
      </c>
      <c r="J75" s="26">
        <f t="shared" si="21"/>
        <v>0</v>
      </c>
      <c r="K75" s="26">
        <f t="shared" si="21"/>
        <v>0</v>
      </c>
      <c r="L75" s="26">
        <f t="shared" si="21"/>
        <v>0</v>
      </c>
      <c r="M75" s="26">
        <f t="shared" si="21"/>
        <v>0</v>
      </c>
      <c r="N75" s="26">
        <f t="shared" si="21"/>
        <v>0</v>
      </c>
      <c r="O75" s="67">
        <f t="shared" si="8"/>
        <v>0</v>
      </c>
      <c r="P75" s="26">
        <f>SUM(C75:N75)*1.03</f>
        <v>0</v>
      </c>
      <c r="Q75" s="26">
        <f t="shared" si="14"/>
        <v>0</v>
      </c>
      <c r="R75" s="10" t="str">
        <f t="shared" si="15"/>
        <v>Equipment &amp; Materials</v>
      </c>
    </row>
    <row r="76" spans="1:18" ht="13.5" thickBot="1" x14ac:dyDescent="0.25">
      <c r="A76" s="10" t="s">
        <v>97</v>
      </c>
      <c r="B76" s="26">
        <v>0</v>
      </c>
      <c r="C76" s="26">
        <v>0</v>
      </c>
      <c r="D76" s="26">
        <f t="shared" ref="D76:N76" si="22">+C76</f>
        <v>0</v>
      </c>
      <c r="E76" s="26">
        <f t="shared" si="22"/>
        <v>0</v>
      </c>
      <c r="F76" s="26">
        <f t="shared" si="22"/>
        <v>0</v>
      </c>
      <c r="G76" s="26">
        <f t="shared" si="22"/>
        <v>0</v>
      </c>
      <c r="H76" s="26">
        <f t="shared" si="22"/>
        <v>0</v>
      </c>
      <c r="I76" s="26">
        <f t="shared" si="22"/>
        <v>0</v>
      </c>
      <c r="J76" s="26">
        <f t="shared" si="22"/>
        <v>0</v>
      </c>
      <c r="K76" s="26">
        <f t="shared" si="22"/>
        <v>0</v>
      </c>
      <c r="L76" s="26">
        <f t="shared" si="22"/>
        <v>0</v>
      </c>
      <c r="M76" s="26">
        <f t="shared" si="22"/>
        <v>0</v>
      </c>
      <c r="N76" s="26">
        <f t="shared" si="22"/>
        <v>0</v>
      </c>
      <c r="O76" s="67">
        <f t="shared" si="8"/>
        <v>0</v>
      </c>
      <c r="P76" s="26">
        <f t="shared" si="12"/>
        <v>0</v>
      </c>
      <c r="Q76" s="26">
        <f t="shared" si="14"/>
        <v>0</v>
      </c>
      <c r="R76" s="10" t="str">
        <f t="shared" si="15"/>
        <v>Equipment Lease</v>
      </c>
    </row>
    <row r="77" spans="1:18" ht="13.5" thickBot="1" x14ac:dyDescent="0.25">
      <c r="A77" s="10" t="s">
        <v>99</v>
      </c>
      <c r="B77" s="56">
        <f>'Purchases List'!G27</f>
        <v>0</v>
      </c>
      <c r="C77" s="26">
        <v>0</v>
      </c>
      <c r="D77" s="26">
        <f t="shared" ref="D77:N77" si="23">+C77</f>
        <v>0</v>
      </c>
      <c r="E77" s="26">
        <f t="shared" si="23"/>
        <v>0</v>
      </c>
      <c r="F77" s="26">
        <f t="shared" si="23"/>
        <v>0</v>
      </c>
      <c r="G77" s="26">
        <f t="shared" si="23"/>
        <v>0</v>
      </c>
      <c r="H77" s="26">
        <f t="shared" si="23"/>
        <v>0</v>
      </c>
      <c r="I77" s="26">
        <f t="shared" si="23"/>
        <v>0</v>
      </c>
      <c r="J77" s="26">
        <f t="shared" si="23"/>
        <v>0</v>
      </c>
      <c r="K77" s="26">
        <f t="shared" si="23"/>
        <v>0</v>
      </c>
      <c r="L77" s="26">
        <f t="shared" si="23"/>
        <v>0</v>
      </c>
      <c r="M77" s="26">
        <f t="shared" si="23"/>
        <v>0</v>
      </c>
      <c r="N77" s="26">
        <f t="shared" si="23"/>
        <v>0</v>
      </c>
      <c r="O77" s="67">
        <f t="shared" si="8"/>
        <v>0</v>
      </c>
      <c r="P77" s="26">
        <f>SUM(C77:N77)*1.03</f>
        <v>0</v>
      </c>
      <c r="Q77" s="26">
        <f t="shared" si="14"/>
        <v>0</v>
      </c>
      <c r="R77" s="10" t="str">
        <f t="shared" si="15"/>
        <v>Furniture and Fixtures</v>
      </c>
    </row>
    <row r="78" spans="1:18" ht="13.5" thickBot="1" x14ac:dyDescent="0.25">
      <c r="A78" s="10" t="s">
        <v>46</v>
      </c>
      <c r="B78" s="26">
        <v>0</v>
      </c>
      <c r="C78" s="26"/>
      <c r="D78" s="26">
        <f t="shared" ref="D78:N78" si="24">+C78</f>
        <v>0</v>
      </c>
      <c r="E78" s="26">
        <f t="shared" si="24"/>
        <v>0</v>
      </c>
      <c r="F78" s="26">
        <f t="shared" si="24"/>
        <v>0</v>
      </c>
      <c r="G78" s="26">
        <f t="shared" si="24"/>
        <v>0</v>
      </c>
      <c r="H78" s="26">
        <f t="shared" si="24"/>
        <v>0</v>
      </c>
      <c r="I78" s="26">
        <f t="shared" si="24"/>
        <v>0</v>
      </c>
      <c r="J78" s="26">
        <f t="shared" si="24"/>
        <v>0</v>
      </c>
      <c r="K78" s="26">
        <f t="shared" si="24"/>
        <v>0</v>
      </c>
      <c r="L78" s="26">
        <f t="shared" si="24"/>
        <v>0</v>
      </c>
      <c r="M78" s="26">
        <f t="shared" si="24"/>
        <v>0</v>
      </c>
      <c r="N78" s="26">
        <f t="shared" si="24"/>
        <v>0</v>
      </c>
      <c r="O78" s="67">
        <f t="shared" si="8"/>
        <v>0</v>
      </c>
      <c r="P78" s="26">
        <f>SUM(C78:N78)*1.03</f>
        <v>0</v>
      </c>
      <c r="Q78" s="26">
        <f t="shared" si="14"/>
        <v>0</v>
      </c>
      <c r="R78" s="10" t="str">
        <f t="shared" si="15"/>
        <v>Insurance</v>
      </c>
    </row>
    <row r="79" spans="1:18" ht="13.5" thickBot="1" x14ac:dyDescent="0.25">
      <c r="A79" s="10" t="s">
        <v>102</v>
      </c>
      <c r="B79" s="55"/>
      <c r="C79" s="56">
        <f>Amortization!C10</f>
        <v>0</v>
      </c>
      <c r="D79" s="56">
        <f>Amortization!C11</f>
        <v>0</v>
      </c>
      <c r="E79" s="56">
        <f>Amortization!C12</f>
        <v>0</v>
      </c>
      <c r="F79" s="56">
        <f>Amortization!C13</f>
        <v>0</v>
      </c>
      <c r="G79" s="56">
        <f>Amortization!C14</f>
        <v>0</v>
      </c>
      <c r="H79" s="56">
        <f>Amortization!C15</f>
        <v>0</v>
      </c>
      <c r="I79" s="56">
        <f>Amortization!C16</f>
        <v>0</v>
      </c>
      <c r="J79" s="56">
        <f>Amortization!C17</f>
        <v>0</v>
      </c>
      <c r="K79" s="56">
        <f>Amortization!C18</f>
        <v>0</v>
      </c>
      <c r="L79" s="56">
        <f>Amortization!C19</f>
        <v>0</v>
      </c>
      <c r="M79" s="56">
        <f>Amortization!C20</f>
        <v>0</v>
      </c>
      <c r="N79" s="56">
        <f>Amortization!C21</f>
        <v>0</v>
      </c>
      <c r="O79" s="67">
        <f t="shared" si="8"/>
        <v>0</v>
      </c>
      <c r="P79" s="56">
        <f>Amortization!C22+Amortization!C23+Amortization!C24+Amortization!C25+Amortization!C26+Amortization!C27+Amortization!C28+Amortization!C29+Amortization!C30+Amortization!C31+Amortization!C32+Amortization!C33</f>
        <v>0</v>
      </c>
      <c r="Q79" s="56">
        <f>Amortization!C34+Amortization!C35+Amortization!C36+Amortization!C37+Amortization!C38+Amortization!C39+Amortization!C40+Amortization!C41+Amortization!C42+Amortization!C43+Amortization!C44+Amortization!C45</f>
        <v>0</v>
      </c>
      <c r="R79" s="10" t="str">
        <f t="shared" si="15"/>
        <v>Interest Payment (business loan)</v>
      </c>
    </row>
    <row r="80" spans="1:18" ht="13.5" thickBot="1" x14ac:dyDescent="0.25">
      <c r="A80" s="10" t="s">
        <v>141</v>
      </c>
      <c r="B80" s="26">
        <v>0</v>
      </c>
      <c r="C80" s="26"/>
      <c r="D80" s="26">
        <f t="shared" ref="D80:N80" si="25">+C80</f>
        <v>0</v>
      </c>
      <c r="E80" s="26">
        <f t="shared" si="25"/>
        <v>0</v>
      </c>
      <c r="F80" s="26">
        <f t="shared" si="25"/>
        <v>0</v>
      </c>
      <c r="G80" s="26">
        <f t="shared" si="25"/>
        <v>0</v>
      </c>
      <c r="H80" s="26">
        <f t="shared" si="25"/>
        <v>0</v>
      </c>
      <c r="I80" s="26">
        <f t="shared" si="25"/>
        <v>0</v>
      </c>
      <c r="J80" s="26">
        <f t="shared" si="25"/>
        <v>0</v>
      </c>
      <c r="K80" s="26">
        <f t="shared" si="25"/>
        <v>0</v>
      </c>
      <c r="L80" s="26">
        <f t="shared" si="25"/>
        <v>0</v>
      </c>
      <c r="M80" s="26">
        <f t="shared" si="25"/>
        <v>0</v>
      </c>
      <c r="N80" s="26">
        <f t="shared" si="25"/>
        <v>0</v>
      </c>
      <c r="O80" s="67">
        <f t="shared" si="8"/>
        <v>0</v>
      </c>
      <c r="P80" s="26">
        <f t="shared" ref="P80:P98" si="26">SUM(C80:N80)*1.03</f>
        <v>0</v>
      </c>
      <c r="Q80" s="26">
        <f t="shared" si="14"/>
        <v>0</v>
      </c>
      <c r="R80" s="10" t="str">
        <f t="shared" si="15"/>
        <v>Internet Connection Services</v>
      </c>
    </row>
    <row r="81" spans="1:18" ht="13.5" thickBot="1" x14ac:dyDescent="0.25">
      <c r="A81" s="10" t="s">
        <v>225</v>
      </c>
      <c r="B81" s="56">
        <f>'Purchases List'!C27</f>
        <v>0</v>
      </c>
      <c r="C81" s="291">
        <f>'Sales Forecast'!E321</f>
        <v>0</v>
      </c>
      <c r="D81" s="291">
        <f>'Sales Forecast'!F321</f>
        <v>0</v>
      </c>
      <c r="E81" s="291">
        <f>'Sales Forecast'!G321</f>
        <v>0</v>
      </c>
      <c r="F81" s="291">
        <f>'Sales Forecast'!H321</f>
        <v>0</v>
      </c>
      <c r="G81" s="291">
        <f>'Sales Forecast'!I321</f>
        <v>0</v>
      </c>
      <c r="H81" s="291">
        <f>'Sales Forecast'!J321</f>
        <v>0</v>
      </c>
      <c r="I81" s="291">
        <f>'Sales Forecast'!K321</f>
        <v>0</v>
      </c>
      <c r="J81" s="291">
        <f>'Sales Forecast'!L321</f>
        <v>0</v>
      </c>
      <c r="K81" s="291">
        <f>'Sales Forecast'!M321</f>
        <v>0</v>
      </c>
      <c r="L81" s="291">
        <f>'Sales Forecast'!N321</f>
        <v>0</v>
      </c>
      <c r="M81" s="291">
        <f>'Sales Forecast'!O321</f>
        <v>0</v>
      </c>
      <c r="N81" s="291">
        <f>'Sales Forecast'!P321</f>
        <v>0</v>
      </c>
      <c r="O81" s="67">
        <f t="shared" si="8"/>
        <v>0</v>
      </c>
      <c r="P81" s="26">
        <f t="shared" si="26"/>
        <v>0</v>
      </c>
      <c r="Q81" s="26">
        <f t="shared" si="14"/>
        <v>0</v>
      </c>
      <c r="R81" s="10" t="str">
        <f t="shared" si="15"/>
        <v>Inventory &amp; Materials (Cost of Goods Sold)</v>
      </c>
    </row>
    <row r="82" spans="1:18" ht="13.5" thickBot="1" x14ac:dyDescent="0.25">
      <c r="A82" s="10" t="s">
        <v>149</v>
      </c>
      <c r="B82" s="26">
        <f>'Purchases List'!F27</f>
        <v>0</v>
      </c>
      <c r="C82" s="26">
        <v>0</v>
      </c>
      <c r="D82" s="26">
        <f t="shared" ref="D82:N82" si="27">+C82</f>
        <v>0</v>
      </c>
      <c r="E82" s="26">
        <f t="shared" si="27"/>
        <v>0</v>
      </c>
      <c r="F82" s="26">
        <f t="shared" si="27"/>
        <v>0</v>
      </c>
      <c r="G82" s="26">
        <f t="shared" si="27"/>
        <v>0</v>
      </c>
      <c r="H82" s="26">
        <f t="shared" si="27"/>
        <v>0</v>
      </c>
      <c r="I82" s="26">
        <f t="shared" si="27"/>
        <v>0</v>
      </c>
      <c r="J82" s="26">
        <f t="shared" si="27"/>
        <v>0</v>
      </c>
      <c r="K82" s="26">
        <f t="shared" si="27"/>
        <v>0</v>
      </c>
      <c r="L82" s="26">
        <f t="shared" si="27"/>
        <v>0</v>
      </c>
      <c r="M82" s="26">
        <f t="shared" si="27"/>
        <v>0</v>
      </c>
      <c r="N82" s="26">
        <f t="shared" si="27"/>
        <v>0</v>
      </c>
      <c r="O82" s="67">
        <f t="shared" si="8"/>
        <v>0</v>
      </c>
      <c r="P82" s="26">
        <f t="shared" si="26"/>
        <v>0</v>
      </c>
      <c r="Q82" s="26">
        <f t="shared" si="14"/>
        <v>0</v>
      </c>
      <c r="R82" s="10" t="str">
        <f t="shared" si="15"/>
        <v>Land</v>
      </c>
    </row>
    <row r="83" spans="1:18" ht="13.5" thickBot="1" x14ac:dyDescent="0.25">
      <c r="A83" s="10" t="s">
        <v>40</v>
      </c>
      <c r="B83" s="26">
        <v>0</v>
      </c>
      <c r="C83" s="26"/>
      <c r="D83" s="26">
        <v>0</v>
      </c>
      <c r="E83" s="26">
        <f>D83</f>
        <v>0</v>
      </c>
      <c r="F83" s="26">
        <f t="shared" ref="F83:N83" si="28">+E83</f>
        <v>0</v>
      </c>
      <c r="G83" s="26">
        <f t="shared" si="28"/>
        <v>0</v>
      </c>
      <c r="H83" s="26">
        <f t="shared" si="28"/>
        <v>0</v>
      </c>
      <c r="I83" s="26">
        <f t="shared" si="28"/>
        <v>0</v>
      </c>
      <c r="J83" s="26">
        <f t="shared" si="28"/>
        <v>0</v>
      </c>
      <c r="K83" s="26">
        <f t="shared" si="28"/>
        <v>0</v>
      </c>
      <c r="L83" s="26">
        <f t="shared" si="28"/>
        <v>0</v>
      </c>
      <c r="M83" s="26">
        <f t="shared" si="28"/>
        <v>0</v>
      </c>
      <c r="N83" s="26">
        <f t="shared" si="28"/>
        <v>0</v>
      </c>
      <c r="O83" s="67">
        <f t="shared" si="8"/>
        <v>0</v>
      </c>
      <c r="P83" s="26">
        <f t="shared" si="26"/>
        <v>0</v>
      </c>
      <c r="Q83" s="26">
        <f t="shared" si="14"/>
        <v>0</v>
      </c>
      <c r="R83" s="10" t="str">
        <f t="shared" si="15"/>
        <v>Legal</v>
      </c>
    </row>
    <row r="84" spans="1:18" ht="13.5" thickBot="1" x14ac:dyDescent="0.25">
      <c r="A84" s="10" t="s">
        <v>47</v>
      </c>
      <c r="B84" s="26">
        <v>0</v>
      </c>
      <c r="C84" s="26">
        <f t="shared" ref="C84" si="29">+B84</f>
        <v>0</v>
      </c>
      <c r="D84" s="26">
        <f t="shared" ref="D84" si="30">+C84</f>
        <v>0</v>
      </c>
      <c r="E84" s="26">
        <f t="shared" ref="E84:N84" si="31">+D84</f>
        <v>0</v>
      </c>
      <c r="F84" s="26">
        <f t="shared" si="31"/>
        <v>0</v>
      </c>
      <c r="G84" s="26">
        <f t="shared" si="31"/>
        <v>0</v>
      </c>
      <c r="H84" s="26">
        <f t="shared" si="31"/>
        <v>0</v>
      </c>
      <c r="I84" s="26">
        <f t="shared" si="31"/>
        <v>0</v>
      </c>
      <c r="J84" s="26">
        <f t="shared" si="31"/>
        <v>0</v>
      </c>
      <c r="K84" s="26">
        <f t="shared" si="31"/>
        <v>0</v>
      </c>
      <c r="L84" s="26">
        <f t="shared" si="31"/>
        <v>0</v>
      </c>
      <c r="M84" s="26">
        <f t="shared" si="31"/>
        <v>0</v>
      </c>
      <c r="N84" s="26">
        <f t="shared" si="31"/>
        <v>0</v>
      </c>
      <c r="O84" s="67">
        <f t="shared" si="8"/>
        <v>0</v>
      </c>
      <c r="P84" s="26">
        <f t="shared" si="26"/>
        <v>0</v>
      </c>
      <c r="Q84" s="26">
        <f t="shared" si="14"/>
        <v>0</v>
      </c>
      <c r="R84" s="10" t="str">
        <f t="shared" si="15"/>
        <v>License/Permits</v>
      </c>
    </row>
    <row r="85" spans="1:18" ht="13.5" thickBot="1" x14ac:dyDescent="0.25">
      <c r="A85" s="10" t="s">
        <v>148</v>
      </c>
      <c r="B85" s="26">
        <v>0</v>
      </c>
      <c r="C85" s="26">
        <v>0</v>
      </c>
      <c r="D85" s="26">
        <f t="shared" ref="D85:N85" si="32">+C85</f>
        <v>0</v>
      </c>
      <c r="E85" s="26">
        <f t="shared" si="32"/>
        <v>0</v>
      </c>
      <c r="F85" s="26">
        <f t="shared" si="32"/>
        <v>0</v>
      </c>
      <c r="G85" s="26">
        <f t="shared" si="32"/>
        <v>0</v>
      </c>
      <c r="H85" s="26">
        <f t="shared" si="32"/>
        <v>0</v>
      </c>
      <c r="I85" s="26">
        <f t="shared" si="32"/>
        <v>0</v>
      </c>
      <c r="J85" s="26">
        <f t="shared" si="32"/>
        <v>0</v>
      </c>
      <c r="K85" s="26">
        <f t="shared" si="32"/>
        <v>0</v>
      </c>
      <c r="L85" s="26">
        <f t="shared" si="32"/>
        <v>0</v>
      </c>
      <c r="M85" s="26">
        <f t="shared" si="32"/>
        <v>0</v>
      </c>
      <c r="N85" s="26">
        <f t="shared" si="32"/>
        <v>0</v>
      </c>
      <c r="O85" s="67">
        <f>+B85+C85+D85+E85+F85+G85+H85+I85+J85+K85+L85+M85+N85</f>
        <v>0</v>
      </c>
      <c r="P85" s="26">
        <f t="shared" si="26"/>
        <v>0</v>
      </c>
      <c r="Q85" s="26">
        <f t="shared" si="14"/>
        <v>0</v>
      </c>
      <c r="R85" s="10" t="str">
        <f t="shared" si="15"/>
        <v>Miscellaneous / Administrative</v>
      </c>
    </row>
    <row r="86" spans="1:18" ht="13.5" thickBot="1" x14ac:dyDescent="0.25">
      <c r="A86" s="10" t="s">
        <v>228</v>
      </c>
      <c r="B86" s="26">
        <v>0</v>
      </c>
      <c r="C86" s="26">
        <f t="shared" ref="C86:N86" si="33">C57*0.025</f>
        <v>0</v>
      </c>
      <c r="D86" s="26">
        <f t="shared" si="33"/>
        <v>0</v>
      </c>
      <c r="E86" s="26">
        <f t="shared" si="33"/>
        <v>0</v>
      </c>
      <c r="F86" s="26">
        <f t="shared" si="33"/>
        <v>0</v>
      </c>
      <c r="G86" s="26">
        <f t="shared" si="33"/>
        <v>0</v>
      </c>
      <c r="H86" s="26">
        <f t="shared" si="33"/>
        <v>0</v>
      </c>
      <c r="I86" s="26">
        <f t="shared" si="33"/>
        <v>0</v>
      </c>
      <c r="J86" s="26">
        <f t="shared" si="33"/>
        <v>0</v>
      </c>
      <c r="K86" s="26">
        <f t="shared" si="33"/>
        <v>0</v>
      </c>
      <c r="L86" s="26">
        <f t="shared" si="33"/>
        <v>0</v>
      </c>
      <c r="M86" s="26">
        <f t="shared" si="33"/>
        <v>0</v>
      </c>
      <c r="N86" s="26">
        <f t="shared" si="33"/>
        <v>0</v>
      </c>
      <c r="O86" s="67">
        <f t="shared" si="8"/>
        <v>0</v>
      </c>
      <c r="P86" s="26">
        <f t="shared" si="26"/>
        <v>0</v>
      </c>
      <c r="Q86" s="26">
        <f t="shared" si="14"/>
        <v>0</v>
      </c>
      <c r="R86" s="10" t="str">
        <f t="shared" si="15"/>
        <v>Merchant Fees (Credit Cards)</v>
      </c>
    </row>
    <row r="87" spans="1:18" ht="13.5" thickBot="1" x14ac:dyDescent="0.25">
      <c r="A87" s="10" t="s">
        <v>53</v>
      </c>
      <c r="B87" s="26">
        <v>0</v>
      </c>
      <c r="C87" s="26">
        <v>0</v>
      </c>
      <c r="D87" s="26">
        <f t="shared" ref="D87:N87" si="34">+C87</f>
        <v>0</v>
      </c>
      <c r="E87" s="26">
        <f t="shared" si="34"/>
        <v>0</v>
      </c>
      <c r="F87" s="26">
        <f t="shared" si="34"/>
        <v>0</v>
      </c>
      <c r="G87" s="26">
        <f t="shared" si="34"/>
        <v>0</v>
      </c>
      <c r="H87" s="26">
        <f t="shared" si="34"/>
        <v>0</v>
      </c>
      <c r="I87" s="26">
        <f t="shared" si="34"/>
        <v>0</v>
      </c>
      <c r="J87" s="26">
        <f t="shared" si="34"/>
        <v>0</v>
      </c>
      <c r="K87" s="26">
        <f t="shared" si="34"/>
        <v>0</v>
      </c>
      <c r="L87" s="26">
        <f t="shared" si="34"/>
        <v>0</v>
      </c>
      <c r="M87" s="26">
        <f t="shared" si="34"/>
        <v>0</v>
      </c>
      <c r="N87" s="26">
        <f t="shared" si="34"/>
        <v>0</v>
      </c>
      <c r="O87" s="67">
        <f t="shared" si="8"/>
        <v>0</v>
      </c>
      <c r="P87" s="26">
        <f t="shared" si="26"/>
        <v>0</v>
      </c>
      <c r="Q87" s="26">
        <f t="shared" si="14"/>
        <v>0</v>
      </c>
      <c r="R87" s="10" t="str">
        <f t="shared" si="15"/>
        <v>Postage</v>
      </c>
    </row>
    <row r="88" spans="1:18" ht="13.5" thickBot="1" x14ac:dyDescent="0.25">
      <c r="A88" s="10" t="s">
        <v>103</v>
      </c>
      <c r="B88" s="55"/>
      <c r="C88" s="56">
        <f>Amortization!D10</f>
        <v>0</v>
      </c>
      <c r="D88" s="56">
        <f>Amortization!D11</f>
        <v>0</v>
      </c>
      <c r="E88" s="56">
        <f>Amortization!D12</f>
        <v>0</v>
      </c>
      <c r="F88" s="56">
        <f>Amortization!D13</f>
        <v>0</v>
      </c>
      <c r="G88" s="56">
        <f>Amortization!D14</f>
        <v>0</v>
      </c>
      <c r="H88" s="56">
        <f>Amortization!D15</f>
        <v>0</v>
      </c>
      <c r="I88" s="56">
        <f>Amortization!D16</f>
        <v>0</v>
      </c>
      <c r="J88" s="56">
        <f>Amortization!D17</f>
        <v>0</v>
      </c>
      <c r="K88" s="56">
        <f>Amortization!D18</f>
        <v>0</v>
      </c>
      <c r="L88" s="56">
        <f>Amortization!D19</f>
        <v>0</v>
      </c>
      <c r="M88" s="56">
        <f>Amortization!D20</f>
        <v>0</v>
      </c>
      <c r="N88" s="56">
        <f>Amortization!D21</f>
        <v>0</v>
      </c>
      <c r="O88" s="67">
        <f t="shared" si="8"/>
        <v>0</v>
      </c>
      <c r="P88" s="26">
        <f t="shared" si="26"/>
        <v>0</v>
      </c>
      <c r="Q88" s="56">
        <f>Amortization!D34+Amortization!D35+Amortization!D36+Amortization!D37+Amortization!D38+Amortization!D39+Amortization!D40+Amortization!D41+Amortization!D42+Amortization!D43+Amortization!D44+Amortization!D45</f>
        <v>0</v>
      </c>
      <c r="R88" s="10" t="str">
        <f t="shared" si="15"/>
        <v>Principle Payment (business loan)</v>
      </c>
    </row>
    <row r="89" spans="1:18" ht="13.5" thickBot="1" x14ac:dyDescent="0.25">
      <c r="A89" s="10" t="s">
        <v>45</v>
      </c>
      <c r="B89" s="26">
        <v>0</v>
      </c>
      <c r="C89" s="26"/>
      <c r="D89" s="26">
        <f t="shared" ref="D89" si="35">+C89</f>
        <v>0</v>
      </c>
      <c r="E89" s="26">
        <f t="shared" ref="E89" si="36">+D89</f>
        <v>0</v>
      </c>
      <c r="F89" s="26">
        <f t="shared" ref="F89" si="37">+E89</f>
        <v>0</v>
      </c>
      <c r="G89" s="26">
        <f t="shared" ref="G89" si="38">+F89</f>
        <v>0</v>
      </c>
      <c r="H89" s="26">
        <f t="shared" ref="H89" si="39">+G89</f>
        <v>0</v>
      </c>
      <c r="I89" s="26">
        <f t="shared" ref="I89" si="40">+H89</f>
        <v>0</v>
      </c>
      <c r="J89" s="26">
        <f t="shared" ref="J89:N89" si="41">+I89</f>
        <v>0</v>
      </c>
      <c r="K89" s="26">
        <f t="shared" si="41"/>
        <v>0</v>
      </c>
      <c r="L89" s="26">
        <f t="shared" si="41"/>
        <v>0</v>
      </c>
      <c r="M89" s="26">
        <f t="shared" si="41"/>
        <v>0</v>
      </c>
      <c r="N89" s="26">
        <f t="shared" si="41"/>
        <v>0</v>
      </c>
      <c r="O89" s="67">
        <f t="shared" si="8"/>
        <v>0</v>
      </c>
      <c r="P89" s="26">
        <f t="shared" si="26"/>
        <v>0</v>
      </c>
      <c r="Q89" s="26">
        <f t="shared" si="14"/>
        <v>0</v>
      </c>
      <c r="R89" s="10" t="str">
        <f t="shared" si="15"/>
        <v>Rent/Lease</v>
      </c>
    </row>
    <row r="90" spans="1:18" ht="13.5" thickBot="1" x14ac:dyDescent="0.25">
      <c r="A90" s="10" t="s">
        <v>96</v>
      </c>
      <c r="B90" s="26">
        <v>0</v>
      </c>
      <c r="C90" s="26"/>
      <c r="D90" s="26">
        <f t="shared" ref="D90:N90" si="42">+C90</f>
        <v>0</v>
      </c>
      <c r="E90" s="26">
        <f t="shared" si="42"/>
        <v>0</v>
      </c>
      <c r="F90" s="26">
        <f t="shared" si="42"/>
        <v>0</v>
      </c>
      <c r="G90" s="26">
        <f t="shared" si="42"/>
        <v>0</v>
      </c>
      <c r="H90" s="26">
        <f t="shared" si="42"/>
        <v>0</v>
      </c>
      <c r="I90" s="26">
        <f t="shared" si="42"/>
        <v>0</v>
      </c>
      <c r="J90" s="26">
        <f t="shared" si="42"/>
        <v>0</v>
      </c>
      <c r="K90" s="26">
        <f t="shared" si="42"/>
        <v>0</v>
      </c>
      <c r="L90" s="26">
        <f t="shared" si="42"/>
        <v>0</v>
      </c>
      <c r="M90" s="26">
        <f t="shared" si="42"/>
        <v>0</v>
      </c>
      <c r="N90" s="26">
        <f t="shared" si="42"/>
        <v>0</v>
      </c>
      <c r="O90" s="67">
        <f t="shared" si="8"/>
        <v>0</v>
      </c>
      <c r="P90" s="26">
        <f t="shared" si="26"/>
        <v>0</v>
      </c>
      <c r="Q90" s="26">
        <f t="shared" ref="Q90:Q98" si="43">SUM(P90*1.03)</f>
        <v>0</v>
      </c>
      <c r="R90" s="10" t="str">
        <f t="shared" si="15"/>
        <v>Repairs &amp; Maintenance</v>
      </c>
    </row>
    <row r="91" spans="1:18" ht="13.5" thickBot="1" x14ac:dyDescent="0.25">
      <c r="A91" s="10" t="s">
        <v>214</v>
      </c>
      <c r="B91" s="26">
        <v>0</v>
      </c>
      <c r="C91" s="26">
        <v>0</v>
      </c>
      <c r="D91" s="26">
        <f t="shared" ref="D91:N91" si="44">+C91</f>
        <v>0</v>
      </c>
      <c r="E91" s="26">
        <f t="shared" si="44"/>
        <v>0</v>
      </c>
      <c r="F91" s="26">
        <f t="shared" si="44"/>
        <v>0</v>
      </c>
      <c r="G91" s="26">
        <f t="shared" si="44"/>
        <v>0</v>
      </c>
      <c r="H91" s="26">
        <f t="shared" si="44"/>
        <v>0</v>
      </c>
      <c r="I91" s="26">
        <f t="shared" si="44"/>
        <v>0</v>
      </c>
      <c r="J91" s="26">
        <f t="shared" si="44"/>
        <v>0</v>
      </c>
      <c r="K91" s="26">
        <f t="shared" si="44"/>
        <v>0</v>
      </c>
      <c r="L91" s="26">
        <f t="shared" si="44"/>
        <v>0</v>
      </c>
      <c r="M91" s="26">
        <f t="shared" si="44"/>
        <v>0</v>
      </c>
      <c r="N91" s="26">
        <f t="shared" si="44"/>
        <v>0</v>
      </c>
      <c r="O91" s="67">
        <f t="shared" si="8"/>
        <v>0</v>
      </c>
      <c r="P91" s="26">
        <f t="shared" si="26"/>
        <v>0</v>
      </c>
      <c r="Q91" s="26">
        <f t="shared" ref="Q91:Q97" si="45">SUM(P91*1.03)</f>
        <v>0</v>
      </c>
      <c r="R91" s="10" t="str">
        <f t="shared" si="15"/>
        <v>Software CRM</v>
      </c>
    </row>
    <row r="92" spans="1:18" ht="13.5" thickBot="1" x14ac:dyDescent="0.25">
      <c r="A92" s="10" t="s">
        <v>44</v>
      </c>
      <c r="B92" s="56">
        <f>'Purchases List'!D27</f>
        <v>0</v>
      </c>
      <c r="C92" s="26">
        <v>0</v>
      </c>
      <c r="D92" s="26">
        <f>C92</f>
        <v>0</v>
      </c>
      <c r="E92" s="26">
        <f t="shared" ref="E92:N92" si="46">D92</f>
        <v>0</v>
      </c>
      <c r="F92" s="26">
        <f t="shared" si="46"/>
        <v>0</v>
      </c>
      <c r="G92" s="26">
        <f t="shared" si="46"/>
        <v>0</v>
      </c>
      <c r="H92" s="26">
        <f t="shared" si="46"/>
        <v>0</v>
      </c>
      <c r="I92" s="26">
        <f t="shared" si="46"/>
        <v>0</v>
      </c>
      <c r="J92" s="26">
        <f t="shared" si="46"/>
        <v>0</v>
      </c>
      <c r="K92" s="26">
        <f t="shared" si="46"/>
        <v>0</v>
      </c>
      <c r="L92" s="26">
        <f t="shared" si="46"/>
        <v>0</v>
      </c>
      <c r="M92" s="26">
        <f t="shared" si="46"/>
        <v>0</v>
      </c>
      <c r="N92" s="26">
        <f t="shared" si="46"/>
        <v>0</v>
      </c>
      <c r="O92" s="67">
        <f t="shared" si="8"/>
        <v>0</v>
      </c>
      <c r="P92" s="26">
        <f t="shared" si="26"/>
        <v>0</v>
      </c>
      <c r="Q92" s="26">
        <f t="shared" si="45"/>
        <v>0</v>
      </c>
      <c r="R92" s="10" t="str">
        <f t="shared" si="15"/>
        <v>Supplies (office &amp; operating)</v>
      </c>
    </row>
    <row r="93" spans="1:18" ht="13.5" thickBot="1" x14ac:dyDescent="0.25">
      <c r="A93" s="10" t="s">
        <v>94</v>
      </c>
      <c r="B93" s="26">
        <v>0</v>
      </c>
      <c r="C93" s="26">
        <v>0</v>
      </c>
      <c r="D93" s="26">
        <f>+C93</f>
        <v>0</v>
      </c>
      <c r="E93" s="26">
        <f t="shared" ref="E93:N93" si="47">+D93</f>
        <v>0</v>
      </c>
      <c r="F93" s="26">
        <f t="shared" si="47"/>
        <v>0</v>
      </c>
      <c r="G93" s="26">
        <f t="shared" si="47"/>
        <v>0</v>
      </c>
      <c r="H93" s="26">
        <f t="shared" si="47"/>
        <v>0</v>
      </c>
      <c r="I93" s="26">
        <f t="shared" si="47"/>
        <v>0</v>
      </c>
      <c r="J93" s="26">
        <f t="shared" si="47"/>
        <v>0</v>
      </c>
      <c r="K93" s="26">
        <f t="shared" si="47"/>
        <v>0</v>
      </c>
      <c r="L93" s="26">
        <f t="shared" si="47"/>
        <v>0</v>
      </c>
      <c r="M93" s="26">
        <f t="shared" si="47"/>
        <v>0</v>
      </c>
      <c r="N93" s="26">
        <f t="shared" si="47"/>
        <v>0</v>
      </c>
      <c r="O93" s="67">
        <f t="shared" si="8"/>
        <v>0</v>
      </c>
      <c r="P93" s="26">
        <f t="shared" si="26"/>
        <v>0</v>
      </c>
      <c r="Q93" s="26">
        <f t="shared" si="45"/>
        <v>0</v>
      </c>
      <c r="R93" s="10" t="str">
        <f t="shared" si="15"/>
        <v>Taxes - Property</v>
      </c>
    </row>
    <row r="94" spans="1:18" ht="13.5" thickBot="1" x14ac:dyDescent="0.25">
      <c r="A94" s="10" t="s">
        <v>229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67">
        <f t="shared" si="8"/>
        <v>0</v>
      </c>
      <c r="P94" s="26">
        <f t="shared" si="26"/>
        <v>0</v>
      </c>
      <c r="Q94" s="26">
        <f t="shared" si="45"/>
        <v>0</v>
      </c>
      <c r="R94" s="10" t="str">
        <f t="shared" si="15"/>
        <v>Taxes -</v>
      </c>
    </row>
    <row r="95" spans="1:18" ht="13.5" thickBot="1" x14ac:dyDescent="0.25">
      <c r="A95" s="10" t="s">
        <v>140</v>
      </c>
      <c r="B95" s="26">
        <v>0</v>
      </c>
      <c r="C95" s="26">
        <v>0</v>
      </c>
      <c r="D95" s="26">
        <f t="shared" ref="D95:N95" si="48">+C95</f>
        <v>0</v>
      </c>
      <c r="E95" s="26">
        <f t="shared" si="48"/>
        <v>0</v>
      </c>
      <c r="F95" s="26">
        <f t="shared" si="48"/>
        <v>0</v>
      </c>
      <c r="G95" s="26">
        <f t="shared" si="48"/>
        <v>0</v>
      </c>
      <c r="H95" s="26">
        <f t="shared" si="48"/>
        <v>0</v>
      </c>
      <c r="I95" s="26">
        <f t="shared" si="48"/>
        <v>0</v>
      </c>
      <c r="J95" s="26">
        <f t="shared" si="48"/>
        <v>0</v>
      </c>
      <c r="K95" s="26">
        <f t="shared" si="48"/>
        <v>0</v>
      </c>
      <c r="L95" s="26">
        <f t="shared" si="48"/>
        <v>0</v>
      </c>
      <c r="M95" s="26">
        <f t="shared" si="48"/>
        <v>0</v>
      </c>
      <c r="N95" s="26">
        <f t="shared" si="48"/>
        <v>0</v>
      </c>
      <c r="O95" s="67">
        <f t="shared" si="8"/>
        <v>0</v>
      </c>
      <c r="P95" s="26">
        <f t="shared" si="26"/>
        <v>0</v>
      </c>
      <c r="Q95" s="26">
        <f t="shared" si="45"/>
        <v>0</v>
      </c>
      <c r="R95" s="10" t="str">
        <f t="shared" si="15"/>
        <v>Telephone (voice)</v>
      </c>
    </row>
    <row r="96" spans="1:18" ht="13.5" thickBot="1" x14ac:dyDescent="0.25">
      <c r="A96" s="10" t="s">
        <v>49</v>
      </c>
      <c r="B96" s="26">
        <v>0</v>
      </c>
      <c r="C96" s="26">
        <v>0</v>
      </c>
      <c r="D96" s="26">
        <f>C96</f>
        <v>0</v>
      </c>
      <c r="E96" s="26">
        <f t="shared" ref="E96:N96" si="49">+D96</f>
        <v>0</v>
      </c>
      <c r="F96" s="26">
        <f t="shared" si="49"/>
        <v>0</v>
      </c>
      <c r="G96" s="26">
        <f t="shared" si="49"/>
        <v>0</v>
      </c>
      <c r="H96" s="26">
        <f t="shared" si="49"/>
        <v>0</v>
      </c>
      <c r="I96" s="26">
        <f t="shared" si="49"/>
        <v>0</v>
      </c>
      <c r="J96" s="26">
        <f t="shared" si="49"/>
        <v>0</v>
      </c>
      <c r="K96" s="26">
        <f t="shared" si="49"/>
        <v>0</v>
      </c>
      <c r="L96" s="26">
        <f t="shared" si="49"/>
        <v>0</v>
      </c>
      <c r="M96" s="26">
        <f t="shared" si="49"/>
        <v>0</v>
      </c>
      <c r="N96" s="26">
        <f t="shared" si="49"/>
        <v>0</v>
      </c>
      <c r="O96" s="67">
        <f t="shared" si="8"/>
        <v>0</v>
      </c>
      <c r="P96" s="26">
        <f t="shared" si="26"/>
        <v>0</v>
      </c>
      <c r="Q96" s="26">
        <f t="shared" si="45"/>
        <v>0</v>
      </c>
      <c r="R96" s="10" t="str">
        <f t="shared" si="15"/>
        <v>Training</v>
      </c>
    </row>
    <row r="97" spans="1:18" ht="13.5" thickBot="1" x14ac:dyDescent="0.25">
      <c r="A97" s="10" t="s">
        <v>48</v>
      </c>
      <c r="B97" s="26">
        <v>0</v>
      </c>
      <c r="C97" s="26">
        <v>0</v>
      </c>
      <c r="D97" s="26">
        <f t="shared" ref="D97:N97" si="50">+C97</f>
        <v>0</v>
      </c>
      <c r="E97" s="26">
        <f t="shared" si="50"/>
        <v>0</v>
      </c>
      <c r="F97" s="26">
        <f t="shared" si="50"/>
        <v>0</v>
      </c>
      <c r="G97" s="26">
        <f t="shared" si="50"/>
        <v>0</v>
      </c>
      <c r="H97" s="26">
        <f t="shared" si="50"/>
        <v>0</v>
      </c>
      <c r="I97" s="26">
        <f t="shared" si="50"/>
        <v>0</v>
      </c>
      <c r="J97" s="26">
        <f t="shared" si="50"/>
        <v>0</v>
      </c>
      <c r="K97" s="26">
        <f t="shared" si="50"/>
        <v>0</v>
      </c>
      <c r="L97" s="26">
        <f t="shared" si="50"/>
        <v>0</v>
      </c>
      <c r="M97" s="26">
        <f t="shared" si="50"/>
        <v>0</v>
      </c>
      <c r="N97" s="26">
        <f t="shared" si="50"/>
        <v>0</v>
      </c>
      <c r="O97" s="67">
        <f t="shared" si="8"/>
        <v>0</v>
      </c>
      <c r="P97" s="26">
        <f t="shared" si="26"/>
        <v>0</v>
      </c>
      <c r="Q97" s="26">
        <f t="shared" si="45"/>
        <v>0</v>
      </c>
      <c r="R97" s="10" t="str">
        <f t="shared" si="15"/>
        <v>Travel</v>
      </c>
    </row>
    <row r="98" spans="1:18" ht="13.5" thickBot="1" x14ac:dyDescent="0.25">
      <c r="A98" s="10" t="s">
        <v>139</v>
      </c>
      <c r="B98" s="26">
        <v>0</v>
      </c>
      <c r="C98" s="26">
        <v>0</v>
      </c>
      <c r="D98" s="26">
        <f>C98</f>
        <v>0</v>
      </c>
      <c r="E98" s="26">
        <f t="shared" ref="E98:N98" si="51">+D98</f>
        <v>0</v>
      </c>
      <c r="F98" s="26">
        <f t="shared" si="51"/>
        <v>0</v>
      </c>
      <c r="G98" s="26">
        <f t="shared" si="51"/>
        <v>0</v>
      </c>
      <c r="H98" s="26">
        <f t="shared" si="51"/>
        <v>0</v>
      </c>
      <c r="I98" s="26">
        <f t="shared" si="51"/>
        <v>0</v>
      </c>
      <c r="J98" s="26">
        <f t="shared" si="51"/>
        <v>0</v>
      </c>
      <c r="K98" s="26">
        <f t="shared" si="51"/>
        <v>0</v>
      </c>
      <c r="L98" s="26">
        <f t="shared" si="51"/>
        <v>0</v>
      </c>
      <c r="M98" s="26">
        <f t="shared" si="51"/>
        <v>0</v>
      </c>
      <c r="N98" s="26">
        <f t="shared" si="51"/>
        <v>0</v>
      </c>
      <c r="O98" s="67">
        <f t="shared" si="8"/>
        <v>0</v>
      </c>
      <c r="P98" s="26">
        <f t="shared" si="26"/>
        <v>0</v>
      </c>
      <c r="Q98" s="26">
        <f t="shared" si="43"/>
        <v>0</v>
      </c>
      <c r="R98" s="10" t="str">
        <f t="shared" si="15"/>
        <v>Web Services</v>
      </c>
    </row>
    <row r="99" spans="1:18" ht="13.5" thickBot="1" x14ac:dyDescent="0.25">
      <c r="A99" s="47" t="s">
        <v>39</v>
      </c>
      <c r="B99" s="28">
        <f>SUM(B65:B98)</f>
        <v>0</v>
      </c>
      <c r="C99" s="28">
        <f t="shared" ref="C99:Q99" si="52">SUM(C65:C98)</f>
        <v>0</v>
      </c>
      <c r="D99" s="28">
        <f t="shared" si="52"/>
        <v>0</v>
      </c>
      <c r="E99" s="28">
        <f t="shared" si="52"/>
        <v>0</v>
      </c>
      <c r="F99" s="28">
        <f t="shared" si="52"/>
        <v>0</v>
      </c>
      <c r="G99" s="28">
        <f t="shared" si="52"/>
        <v>0</v>
      </c>
      <c r="H99" s="28">
        <f t="shared" si="52"/>
        <v>0</v>
      </c>
      <c r="I99" s="28">
        <f t="shared" si="52"/>
        <v>0</v>
      </c>
      <c r="J99" s="28">
        <f t="shared" si="52"/>
        <v>0</v>
      </c>
      <c r="K99" s="28">
        <f t="shared" si="52"/>
        <v>0</v>
      </c>
      <c r="L99" s="28">
        <f t="shared" si="52"/>
        <v>0</v>
      </c>
      <c r="M99" s="28">
        <f t="shared" si="52"/>
        <v>0</v>
      </c>
      <c r="N99" s="28">
        <f t="shared" si="52"/>
        <v>0</v>
      </c>
      <c r="O99" s="28">
        <f t="shared" si="52"/>
        <v>0</v>
      </c>
      <c r="P99" s="28">
        <f t="shared" si="52"/>
        <v>0</v>
      </c>
      <c r="Q99" s="28">
        <f t="shared" si="52"/>
        <v>0</v>
      </c>
      <c r="R99" s="21" t="s">
        <v>39</v>
      </c>
    </row>
    <row r="100" spans="1:18" ht="13.5" thickBot="1" x14ac:dyDescent="0.25">
      <c r="A100" s="20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30"/>
      <c r="P100" s="24"/>
      <c r="Q100" s="24"/>
      <c r="R100" s="35"/>
    </row>
    <row r="101" spans="1:18" ht="13.5" thickBot="1" x14ac:dyDescent="0.25">
      <c r="A101" s="47" t="s">
        <v>38</v>
      </c>
      <c r="B101" s="28">
        <f t="shared" ref="B101:N101" si="53">+B61-B99</f>
        <v>0</v>
      </c>
      <c r="C101" s="28">
        <f t="shared" si="53"/>
        <v>0</v>
      </c>
      <c r="D101" s="28">
        <f t="shared" si="53"/>
        <v>0</v>
      </c>
      <c r="E101" s="28">
        <f t="shared" si="53"/>
        <v>0</v>
      </c>
      <c r="F101" s="28">
        <f t="shared" si="53"/>
        <v>0</v>
      </c>
      <c r="G101" s="28">
        <f t="shared" si="53"/>
        <v>0</v>
      </c>
      <c r="H101" s="28">
        <f t="shared" si="53"/>
        <v>0</v>
      </c>
      <c r="I101" s="28">
        <f t="shared" si="53"/>
        <v>0</v>
      </c>
      <c r="J101" s="28">
        <f t="shared" si="53"/>
        <v>0</v>
      </c>
      <c r="K101" s="28">
        <f t="shared" si="53"/>
        <v>0</v>
      </c>
      <c r="L101" s="28">
        <f t="shared" si="53"/>
        <v>0</v>
      </c>
      <c r="M101" s="28">
        <f t="shared" si="53"/>
        <v>0</v>
      </c>
      <c r="N101" s="28">
        <f t="shared" si="53"/>
        <v>0</v>
      </c>
      <c r="O101" s="31"/>
      <c r="P101" s="28">
        <f>+P61-P99</f>
        <v>0</v>
      </c>
      <c r="Q101" s="28">
        <f>+Q61-Q99</f>
        <v>0</v>
      </c>
      <c r="R101" s="54" t="s">
        <v>38</v>
      </c>
    </row>
    <row r="102" spans="1:18" x14ac:dyDescent="0.2">
      <c r="A102" s="12" t="s">
        <v>0</v>
      </c>
    </row>
    <row r="103" spans="1:18" ht="18.75" thickBot="1" x14ac:dyDescent="0.4">
      <c r="A103" s="57" t="s">
        <v>25</v>
      </c>
      <c r="B103" s="50"/>
      <c r="C103" s="22"/>
      <c r="D103" s="22"/>
    </row>
    <row r="104" spans="1:18" ht="15" customHeight="1" x14ac:dyDescent="0.2">
      <c r="A104" s="68" t="s">
        <v>26</v>
      </c>
      <c r="B104" s="69"/>
      <c r="C104" s="69"/>
      <c r="D104" s="305">
        <v>70000</v>
      </c>
      <c r="E104" s="305"/>
      <c r="F104" s="58"/>
    </row>
    <row r="105" spans="1:18" x14ac:dyDescent="0.2">
      <c r="A105" s="70" t="s">
        <v>27</v>
      </c>
      <c r="B105" s="71"/>
      <c r="C105" s="71"/>
      <c r="D105" s="32">
        <v>7.0000000000000007E-2</v>
      </c>
      <c r="E105" s="9"/>
      <c r="F105" s="59"/>
    </row>
    <row r="106" spans="1:18" x14ac:dyDescent="0.2">
      <c r="A106" s="70" t="s">
        <v>28</v>
      </c>
      <c r="B106" s="71"/>
      <c r="C106" s="71"/>
      <c r="D106" s="13">
        <v>12</v>
      </c>
      <c r="E106" s="9"/>
      <c r="F106" s="59"/>
    </row>
    <row r="107" spans="1:18" ht="13.5" thickBot="1" x14ac:dyDescent="0.25">
      <c r="A107" s="70" t="s">
        <v>30</v>
      </c>
      <c r="B107" s="71"/>
      <c r="C107" s="71"/>
      <c r="D107" s="15">
        <v>7</v>
      </c>
      <c r="E107" s="9"/>
      <c r="F107" s="59"/>
    </row>
    <row r="108" spans="1:18" ht="13.5" thickBot="1" x14ac:dyDescent="0.25">
      <c r="A108" s="70" t="s">
        <v>29</v>
      </c>
      <c r="B108" s="71"/>
      <c r="C108" s="71"/>
      <c r="D108" s="306">
        <f>Amortization!F5</f>
        <v>0</v>
      </c>
      <c r="E108" s="307"/>
      <c r="F108" s="59"/>
    </row>
    <row r="109" spans="1:18" ht="13.5" thickBot="1" x14ac:dyDescent="0.25">
      <c r="A109" s="72"/>
      <c r="B109" s="73"/>
      <c r="C109" s="73"/>
      <c r="D109" s="60"/>
      <c r="E109" s="60"/>
      <c r="F109" s="61"/>
    </row>
    <row r="112" spans="1:18" x14ac:dyDescent="0.2">
      <c r="A112" s="64"/>
    </row>
  </sheetData>
  <sheetProtection formatCells="0" formatColumns="0" formatRows="0" insertColumns="0" insertRows="0" insertHyperlinks="0" deleteColumns="0" deleteRows="0" selectLockedCells="1" sort="0" autoFilter="0" pivotTables="0"/>
  <mergeCells count="4">
    <mergeCell ref="I1:J1"/>
    <mergeCell ref="E1:H1"/>
    <mergeCell ref="D104:E104"/>
    <mergeCell ref="D108:E108"/>
  </mergeCells>
  <phoneticPr fontId="0" type="noConversion"/>
  <printOptions gridLines="1" gridLinesSet="0"/>
  <pageMargins left="0.25" right="0.25" top="0.75" bottom="0.75" header="0.3" footer="0.3"/>
  <pageSetup scale="49" orientation="landscape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32"/>
  <sheetViews>
    <sheetView topLeftCell="A2" zoomScale="115" zoomScaleNormal="115" workbookViewId="0">
      <selection activeCell="J14" sqref="J14"/>
    </sheetView>
  </sheetViews>
  <sheetFormatPr defaultColWidth="8.85546875" defaultRowHeight="15" x14ac:dyDescent="0.25"/>
  <cols>
    <col min="1" max="1" width="32.140625" style="198" customWidth="1"/>
    <col min="2" max="2" width="14.140625" style="198" customWidth="1"/>
    <col min="3" max="3" width="13.42578125" style="198" customWidth="1"/>
    <col min="4" max="6" width="16.7109375" style="198" customWidth="1"/>
    <col min="7" max="7" width="21" style="198" bestFit="1" customWidth="1"/>
    <col min="8" max="8" width="19.42578125" style="198" customWidth="1"/>
    <col min="9" max="16384" width="8.85546875" style="198"/>
  </cols>
  <sheetData>
    <row r="1" spans="1:7" ht="18.75" x14ac:dyDescent="0.3">
      <c r="A1" s="297" t="s">
        <v>230</v>
      </c>
      <c r="B1" s="297"/>
    </row>
    <row r="3" spans="1:7" x14ac:dyDescent="0.25">
      <c r="A3" s="308" t="s">
        <v>134</v>
      </c>
      <c r="B3" s="308"/>
      <c r="C3" s="308"/>
      <c r="D3" s="308"/>
      <c r="E3" s="207"/>
      <c r="F3" s="207"/>
      <c r="G3" s="207"/>
    </row>
    <row r="4" spans="1:7" x14ac:dyDescent="0.25">
      <c r="A4" s="308"/>
      <c r="B4" s="308"/>
      <c r="C4" s="308"/>
      <c r="D4" s="308"/>
      <c r="E4" s="207"/>
      <c r="F4" s="207"/>
      <c r="G4" s="207"/>
    </row>
    <row r="5" spans="1:7" x14ac:dyDescent="0.25">
      <c r="A5" s="308"/>
      <c r="B5" s="308"/>
      <c r="C5" s="308"/>
      <c r="D5" s="308"/>
      <c r="E5" s="207"/>
      <c r="F5" s="207"/>
      <c r="G5" s="207"/>
    </row>
    <row r="6" spans="1:7" x14ac:dyDescent="0.25">
      <c r="A6" s="199" t="s">
        <v>135</v>
      </c>
      <c r="B6" s="200" t="s">
        <v>136</v>
      </c>
      <c r="C6" s="200" t="s">
        <v>51</v>
      </c>
      <c r="D6" s="200" t="s">
        <v>62</v>
      </c>
      <c r="E6" s="200" t="s">
        <v>150</v>
      </c>
      <c r="F6" s="200" t="s">
        <v>149</v>
      </c>
      <c r="G6" s="200" t="s">
        <v>78</v>
      </c>
    </row>
    <row r="7" spans="1:7" x14ac:dyDescent="0.25">
      <c r="A7" s="201" t="s">
        <v>136</v>
      </c>
      <c r="B7" s="202">
        <v>0</v>
      </c>
      <c r="C7" s="202">
        <v>0</v>
      </c>
      <c r="D7" s="202">
        <v>0</v>
      </c>
      <c r="E7" s="202">
        <v>0</v>
      </c>
      <c r="F7" s="202">
        <v>0</v>
      </c>
      <c r="G7" s="202">
        <v>0</v>
      </c>
    </row>
    <row r="8" spans="1:7" x14ac:dyDescent="0.25">
      <c r="A8" s="201" t="s">
        <v>51</v>
      </c>
      <c r="B8" s="202">
        <v>0</v>
      </c>
      <c r="C8" s="202"/>
      <c r="D8" s="202">
        <v>0</v>
      </c>
      <c r="E8" s="202">
        <v>0</v>
      </c>
      <c r="F8" s="202">
        <v>0</v>
      </c>
      <c r="G8" s="202">
        <v>0</v>
      </c>
    </row>
    <row r="9" spans="1:7" x14ac:dyDescent="0.25">
      <c r="A9" s="201" t="s">
        <v>62</v>
      </c>
      <c r="B9" s="202">
        <v>0</v>
      </c>
      <c r="C9" s="202">
        <v>0</v>
      </c>
      <c r="D9" s="202">
        <v>0</v>
      </c>
      <c r="E9" s="202">
        <v>0</v>
      </c>
      <c r="F9" s="202">
        <v>0</v>
      </c>
      <c r="G9" s="202">
        <v>0</v>
      </c>
    </row>
    <row r="10" spans="1:7" x14ac:dyDescent="0.25">
      <c r="A10" s="201" t="s">
        <v>241</v>
      </c>
      <c r="B10" s="202">
        <v>0</v>
      </c>
      <c r="C10" s="202">
        <v>0</v>
      </c>
      <c r="D10" s="202">
        <v>0</v>
      </c>
      <c r="E10" s="202"/>
      <c r="F10" s="202">
        <v>0</v>
      </c>
      <c r="G10" s="202">
        <v>0</v>
      </c>
    </row>
    <row r="11" spans="1:7" x14ac:dyDescent="0.25">
      <c r="A11" s="201" t="s">
        <v>149</v>
      </c>
      <c r="B11" s="202">
        <v>0</v>
      </c>
      <c r="C11" s="202">
        <v>0</v>
      </c>
      <c r="D11" s="202">
        <v>0</v>
      </c>
      <c r="E11" s="202">
        <v>0</v>
      </c>
      <c r="F11" s="202">
        <v>0</v>
      </c>
      <c r="G11" s="202">
        <v>0</v>
      </c>
    </row>
    <row r="12" spans="1:7" x14ac:dyDescent="0.25">
      <c r="A12" s="201" t="s">
        <v>78</v>
      </c>
      <c r="B12" s="202">
        <v>0</v>
      </c>
      <c r="C12" s="202">
        <v>0</v>
      </c>
      <c r="D12" s="202">
        <v>0</v>
      </c>
      <c r="E12" s="202">
        <v>0</v>
      </c>
      <c r="F12" s="202">
        <v>0</v>
      </c>
      <c r="G12" s="202"/>
    </row>
    <row r="13" spans="1:7" x14ac:dyDescent="0.25">
      <c r="A13" s="203" t="s">
        <v>242</v>
      </c>
      <c r="B13" s="202">
        <v>0</v>
      </c>
      <c r="C13" s="202">
        <v>0</v>
      </c>
      <c r="D13" s="202">
        <v>0</v>
      </c>
      <c r="E13" s="202"/>
      <c r="F13" s="202">
        <v>0</v>
      </c>
      <c r="G13" s="202">
        <v>0</v>
      </c>
    </row>
    <row r="14" spans="1:7" x14ac:dyDescent="0.25">
      <c r="A14" s="203"/>
      <c r="B14" s="202">
        <v>0</v>
      </c>
      <c r="C14" s="202">
        <v>0</v>
      </c>
      <c r="D14" s="202">
        <v>0</v>
      </c>
      <c r="E14" s="202">
        <v>0</v>
      </c>
      <c r="F14" s="202">
        <v>0</v>
      </c>
      <c r="G14" s="202">
        <v>0</v>
      </c>
    </row>
    <row r="15" spans="1:7" x14ac:dyDescent="0.25">
      <c r="A15" s="203"/>
      <c r="B15" s="202">
        <v>0</v>
      </c>
      <c r="C15" s="202">
        <v>0</v>
      </c>
      <c r="D15" s="202">
        <v>0</v>
      </c>
      <c r="E15" s="202">
        <v>0</v>
      </c>
      <c r="F15" s="202">
        <v>0</v>
      </c>
      <c r="G15" s="202">
        <v>0</v>
      </c>
    </row>
    <row r="16" spans="1:7" x14ac:dyDescent="0.25">
      <c r="A16" s="204"/>
      <c r="B16" s="202">
        <v>0</v>
      </c>
      <c r="C16" s="202">
        <v>0</v>
      </c>
      <c r="D16" s="202">
        <v>0</v>
      </c>
      <c r="E16" s="202">
        <v>0</v>
      </c>
      <c r="F16" s="202">
        <v>0</v>
      </c>
      <c r="G16" s="202">
        <v>0</v>
      </c>
    </row>
    <row r="17" spans="1:8" x14ac:dyDescent="0.25">
      <c r="A17" s="203"/>
      <c r="B17" s="202">
        <v>0</v>
      </c>
      <c r="C17" s="202">
        <v>0</v>
      </c>
      <c r="D17" s="202">
        <v>0</v>
      </c>
      <c r="E17" s="202">
        <v>0</v>
      </c>
      <c r="F17" s="202">
        <v>0</v>
      </c>
      <c r="G17" s="202">
        <v>0</v>
      </c>
    </row>
    <row r="18" spans="1:8" x14ac:dyDescent="0.25">
      <c r="A18" s="201"/>
      <c r="B18" s="202">
        <v>0</v>
      </c>
      <c r="C18" s="202">
        <v>0</v>
      </c>
      <c r="D18" s="202">
        <v>0</v>
      </c>
      <c r="E18" s="202">
        <v>0</v>
      </c>
      <c r="F18" s="202">
        <v>0</v>
      </c>
      <c r="G18" s="202">
        <v>0</v>
      </c>
    </row>
    <row r="19" spans="1:8" x14ac:dyDescent="0.25">
      <c r="A19" s="201"/>
      <c r="B19" s="202">
        <v>0</v>
      </c>
      <c r="C19" s="202">
        <v>0</v>
      </c>
      <c r="D19" s="202">
        <v>0</v>
      </c>
      <c r="E19" s="202">
        <v>0</v>
      </c>
      <c r="F19" s="202">
        <v>0</v>
      </c>
      <c r="G19" s="202">
        <v>0</v>
      </c>
    </row>
    <row r="20" spans="1:8" x14ac:dyDescent="0.25">
      <c r="A20" s="201"/>
      <c r="B20" s="202">
        <v>0</v>
      </c>
      <c r="C20" s="202">
        <v>0</v>
      </c>
      <c r="D20" s="202">
        <v>0</v>
      </c>
      <c r="E20" s="202">
        <v>0</v>
      </c>
      <c r="F20" s="202">
        <v>0</v>
      </c>
      <c r="G20" s="202">
        <v>0</v>
      </c>
    </row>
    <row r="21" spans="1:8" x14ac:dyDescent="0.25">
      <c r="A21" s="204"/>
      <c r="B21" s="202">
        <v>0</v>
      </c>
      <c r="C21" s="202">
        <v>0</v>
      </c>
      <c r="D21" s="202">
        <v>0</v>
      </c>
      <c r="E21" s="202">
        <v>0</v>
      </c>
      <c r="F21" s="202">
        <v>0</v>
      </c>
      <c r="G21" s="202">
        <v>0</v>
      </c>
    </row>
    <row r="22" spans="1:8" x14ac:dyDescent="0.25">
      <c r="A22" s="201"/>
      <c r="B22" s="202">
        <v>0</v>
      </c>
      <c r="C22" s="202">
        <v>0</v>
      </c>
      <c r="D22" s="202">
        <v>0</v>
      </c>
      <c r="E22" s="202">
        <v>0</v>
      </c>
      <c r="F22" s="202">
        <v>0</v>
      </c>
      <c r="G22" s="202">
        <v>0</v>
      </c>
    </row>
    <row r="23" spans="1:8" x14ac:dyDescent="0.25">
      <c r="A23" s="201"/>
      <c r="B23" s="202">
        <v>0</v>
      </c>
      <c r="C23" s="202">
        <v>0</v>
      </c>
      <c r="D23" s="202">
        <v>0</v>
      </c>
      <c r="E23" s="202">
        <v>0</v>
      </c>
      <c r="F23" s="202">
        <v>0</v>
      </c>
      <c r="G23" s="202">
        <v>0</v>
      </c>
    </row>
    <row r="24" spans="1:8" x14ac:dyDescent="0.25">
      <c r="A24" s="201"/>
      <c r="B24" s="202">
        <v>0</v>
      </c>
      <c r="C24" s="202">
        <v>0</v>
      </c>
      <c r="D24" s="202">
        <v>0</v>
      </c>
      <c r="E24" s="202">
        <v>0</v>
      </c>
      <c r="F24" s="202">
        <v>0</v>
      </c>
      <c r="G24" s="202">
        <v>0</v>
      </c>
    </row>
    <row r="25" spans="1:8" x14ac:dyDescent="0.25">
      <c r="A25" s="201"/>
      <c r="B25" s="202">
        <v>0</v>
      </c>
      <c r="C25" s="202">
        <v>0</v>
      </c>
      <c r="D25" s="202">
        <v>0</v>
      </c>
      <c r="E25" s="202">
        <v>0</v>
      </c>
      <c r="F25" s="202">
        <v>0</v>
      </c>
      <c r="G25" s="202">
        <v>0</v>
      </c>
    </row>
    <row r="26" spans="1:8" ht="15.75" thickBot="1" x14ac:dyDescent="0.3">
      <c r="A26" s="201"/>
      <c r="B26" s="202">
        <v>0</v>
      </c>
      <c r="C26" s="202">
        <v>0</v>
      </c>
      <c r="D26" s="202">
        <v>0</v>
      </c>
      <c r="E26" s="202">
        <v>0</v>
      </c>
      <c r="F26" s="202">
        <v>0</v>
      </c>
      <c r="G26" s="202">
        <v>0</v>
      </c>
    </row>
    <row r="27" spans="1:8" ht="15" customHeight="1" thickTop="1" thickBot="1" x14ac:dyDescent="0.3">
      <c r="A27" s="205" t="s">
        <v>137</v>
      </c>
      <c r="B27" s="206">
        <f>SUM(B7:B26)</f>
        <v>0</v>
      </c>
      <c r="C27" s="206">
        <f>SUM(C7:C26)</f>
        <v>0</v>
      </c>
      <c r="D27" s="206">
        <f t="shared" ref="D27:F27" si="0">SUM(D7:D26)</f>
        <v>0</v>
      </c>
      <c r="E27" s="206">
        <f t="shared" si="0"/>
        <v>0</v>
      </c>
      <c r="F27" s="206">
        <f t="shared" si="0"/>
        <v>0</v>
      </c>
      <c r="G27" s="208">
        <f>SUM(G7:G26)</f>
        <v>0</v>
      </c>
      <c r="H27" s="209">
        <f>SUM(B27:G27)</f>
        <v>0</v>
      </c>
    </row>
    <row r="28" spans="1:8" ht="15.75" thickTop="1" x14ac:dyDescent="0.25"/>
    <row r="29" spans="1:8" x14ac:dyDescent="0.25">
      <c r="A29" s="199" t="s">
        <v>135</v>
      </c>
      <c r="B29" s="200" t="s">
        <v>136</v>
      </c>
      <c r="C29" s="200" t="s">
        <v>51</v>
      </c>
      <c r="D29" s="200" t="s">
        <v>62</v>
      </c>
      <c r="E29" s="200" t="s">
        <v>150</v>
      </c>
      <c r="F29" s="200" t="s">
        <v>149</v>
      </c>
      <c r="G29" s="200" t="s">
        <v>78</v>
      </c>
    </row>
    <row r="30" spans="1:8" ht="15.75" thickBot="1" x14ac:dyDescent="0.3">
      <c r="A30" s="198" t="s">
        <v>151</v>
      </c>
      <c r="B30" s="230">
        <v>5</v>
      </c>
      <c r="C30" s="230" t="s">
        <v>152</v>
      </c>
      <c r="D30" s="230" t="s">
        <v>152</v>
      </c>
      <c r="E30" s="230">
        <v>25</v>
      </c>
      <c r="F30" s="230" t="s">
        <v>152</v>
      </c>
      <c r="G30" s="230">
        <v>5</v>
      </c>
    </row>
    <row r="31" spans="1:8" ht="17.25" thickTop="1" thickBot="1" x14ac:dyDescent="0.3">
      <c r="A31" s="205" t="s">
        <v>153</v>
      </c>
      <c r="B31" s="206">
        <f>B27/B30</f>
        <v>0</v>
      </c>
      <c r="C31" s="206"/>
      <c r="D31" s="206"/>
      <c r="E31" s="206">
        <f>E27/E30</f>
        <v>0</v>
      </c>
      <c r="F31" s="206"/>
      <c r="G31" s="208">
        <f>G27/G30</f>
        <v>0</v>
      </c>
      <c r="H31" s="209">
        <f>SUM(B31:G31)</f>
        <v>0</v>
      </c>
    </row>
    <row r="32" spans="1:8" ht="15.75" thickTop="1" x14ac:dyDescent="0.25"/>
  </sheetData>
  <sheetProtection selectLockedCells="1" selectUnlockedCells="1"/>
  <mergeCells count="1">
    <mergeCell ref="A3:D5"/>
  </mergeCells>
  <phoneticPr fontId="44" type="noConversion"/>
  <pageMargins left="0.5" right="0.5" top="0.5" bottom="0.5" header="0.3" footer="0.3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N96"/>
  <sheetViews>
    <sheetView zoomScale="130" zoomScaleNormal="130" workbookViewId="0">
      <selection activeCell="O13" sqref="O13"/>
    </sheetView>
  </sheetViews>
  <sheetFormatPr defaultColWidth="8.85546875" defaultRowHeight="15" x14ac:dyDescent="0.25"/>
  <cols>
    <col min="1" max="1" width="16.7109375" style="82" customWidth="1"/>
    <col min="2" max="2" width="6.140625" style="82" customWidth="1"/>
    <col min="3" max="3" width="8.28515625" style="82" customWidth="1"/>
    <col min="4" max="4" width="10.140625" style="82" bestFit="1" customWidth="1"/>
    <col min="5" max="5" width="10.85546875" style="82" customWidth="1"/>
    <col min="6" max="6" width="12.85546875" style="82" bestFit="1" customWidth="1"/>
    <col min="7" max="8" width="8.7109375" style="82" bestFit="1" customWidth="1"/>
    <col min="9" max="9" width="7.5703125" style="82" customWidth="1"/>
    <col min="10" max="10" width="8.5703125" style="82" customWidth="1"/>
    <col min="11" max="11" width="7.28515625" style="82" customWidth="1"/>
    <col min="12" max="12" width="11.140625" style="82" customWidth="1"/>
    <col min="13" max="13" width="12.140625" style="82" bestFit="1" customWidth="1"/>
    <col min="14" max="14" width="11.140625" style="82" bestFit="1" customWidth="1"/>
    <col min="15" max="16384" width="8.85546875" style="82"/>
  </cols>
  <sheetData>
    <row r="1" spans="1:14" ht="18.75" x14ac:dyDescent="0.3">
      <c r="A1" s="92" t="s">
        <v>232</v>
      </c>
      <c r="B1" s="93"/>
      <c r="C1" s="89"/>
      <c r="D1" s="90"/>
      <c r="E1" s="91"/>
      <c r="F1" s="94"/>
      <c r="G1" s="95"/>
      <c r="H1" s="95"/>
      <c r="I1" s="95"/>
      <c r="J1" s="95"/>
      <c r="K1" s="95"/>
      <c r="L1" s="96"/>
    </row>
    <row r="2" spans="1:14" ht="18.75" x14ac:dyDescent="0.3">
      <c r="A2" s="97"/>
      <c r="B2" s="98"/>
      <c r="C2" s="98"/>
      <c r="D2" s="98"/>
      <c r="E2" s="99"/>
      <c r="F2" s="100"/>
      <c r="G2" s="98"/>
      <c r="H2" s="98"/>
      <c r="I2" s="98"/>
      <c r="J2" s="98"/>
      <c r="K2" s="98"/>
      <c r="L2" s="99"/>
    </row>
    <row r="3" spans="1:14" ht="18.75" x14ac:dyDescent="0.3">
      <c r="A3" s="101" t="s">
        <v>108</v>
      </c>
      <c r="B3" s="87"/>
      <c r="C3" s="87"/>
      <c r="D3" s="87"/>
      <c r="E3" s="88"/>
      <c r="F3" s="102" t="s">
        <v>109</v>
      </c>
      <c r="G3" s="86"/>
      <c r="H3" s="87"/>
      <c r="I3" s="87"/>
      <c r="J3" s="87"/>
      <c r="K3" s="87"/>
      <c r="L3" s="88"/>
    </row>
    <row r="4" spans="1:14" ht="39" x14ac:dyDescent="0.25">
      <c r="A4" s="138" t="s">
        <v>110</v>
      </c>
      <c r="B4" s="139"/>
      <c r="C4" s="139"/>
      <c r="D4" s="140"/>
      <c r="E4" s="141" t="s">
        <v>111</v>
      </c>
      <c r="F4" s="141" t="s">
        <v>112</v>
      </c>
      <c r="G4" s="141" t="s">
        <v>113</v>
      </c>
      <c r="H4" s="141" t="s">
        <v>114</v>
      </c>
      <c r="I4" s="141" t="s">
        <v>115</v>
      </c>
      <c r="J4" s="141" t="s">
        <v>116</v>
      </c>
      <c r="K4" s="141" t="s">
        <v>117</v>
      </c>
      <c r="L4" s="141" t="s">
        <v>118</v>
      </c>
    </row>
    <row r="5" spans="1:14" x14ac:dyDescent="0.25">
      <c r="A5" s="309" t="s">
        <v>213</v>
      </c>
      <c r="B5" s="310"/>
      <c r="C5" s="310"/>
      <c r="D5" s="311"/>
      <c r="E5" s="144"/>
      <c r="F5" s="143">
        <f>E5*0.062</f>
        <v>0</v>
      </c>
      <c r="G5" s="143">
        <f>E5*0.0145</f>
        <v>0</v>
      </c>
      <c r="H5" s="143">
        <f>E5*0.008</f>
        <v>0</v>
      </c>
      <c r="I5" s="144"/>
      <c r="J5" s="144"/>
      <c r="K5" s="144"/>
      <c r="L5" s="145">
        <f>SUM(E5:K5)</f>
        <v>0</v>
      </c>
      <c r="M5" s="234">
        <f>E5*12</f>
        <v>0</v>
      </c>
      <c r="N5" s="234"/>
    </row>
    <row r="6" spans="1:14" x14ac:dyDescent="0.25">
      <c r="A6" s="103" t="s">
        <v>227</v>
      </c>
      <c r="B6" s="104"/>
      <c r="C6" s="104"/>
      <c r="D6" s="104"/>
      <c r="E6" s="144"/>
      <c r="F6" s="143">
        <f>E6*0.062</f>
        <v>0</v>
      </c>
      <c r="G6" s="143">
        <f>E6*0.0145</f>
        <v>0</v>
      </c>
      <c r="H6" s="143">
        <f>E6*0.008</f>
        <v>0</v>
      </c>
      <c r="I6" s="144"/>
      <c r="J6" s="144"/>
      <c r="K6" s="144"/>
      <c r="L6" s="145">
        <f>SUM(E6:K6)</f>
        <v>0</v>
      </c>
      <c r="M6" s="234">
        <f>E6*12</f>
        <v>0</v>
      </c>
    </row>
    <row r="7" spans="1:14" x14ac:dyDescent="0.25">
      <c r="A7" s="103"/>
      <c r="B7" s="104"/>
      <c r="C7" s="104"/>
      <c r="D7" s="104"/>
      <c r="E7" s="144"/>
      <c r="F7" s="143">
        <f>E7*0.062</f>
        <v>0</v>
      </c>
      <c r="G7" s="143">
        <f>E7*0.0145</f>
        <v>0</v>
      </c>
      <c r="H7" s="143">
        <f>E7*0.008</f>
        <v>0</v>
      </c>
      <c r="I7" s="144"/>
      <c r="J7" s="144"/>
      <c r="K7" s="144"/>
      <c r="L7" s="145">
        <f>SUM(E7:K7)</f>
        <v>0</v>
      </c>
      <c r="M7" s="234">
        <f>E7*12</f>
        <v>0</v>
      </c>
    </row>
    <row r="8" spans="1:14" x14ac:dyDescent="0.25">
      <c r="A8" s="103"/>
      <c r="B8" s="104"/>
      <c r="C8" s="104"/>
      <c r="D8" s="104"/>
      <c r="E8" s="147"/>
      <c r="F8" s="146">
        <f>E8*0.062</f>
        <v>0</v>
      </c>
      <c r="G8" s="146">
        <f>E8*0.0145</f>
        <v>0</v>
      </c>
      <c r="H8" s="146">
        <f>E8*0.008</f>
        <v>0</v>
      </c>
      <c r="I8" s="147"/>
      <c r="J8" s="147"/>
      <c r="K8" s="147"/>
      <c r="L8" s="145">
        <f>SUM(E8:K8)</f>
        <v>0</v>
      </c>
      <c r="M8" s="234">
        <f>E8*12</f>
        <v>0</v>
      </c>
    </row>
    <row r="9" spans="1:14" x14ac:dyDescent="0.25">
      <c r="A9" s="106" t="s">
        <v>119</v>
      </c>
      <c r="B9" s="107"/>
      <c r="C9" s="108"/>
      <c r="D9" s="109"/>
      <c r="E9" s="145">
        <f t="shared" ref="E9:L9" si="0">SUM(E5:E8)</f>
        <v>0</v>
      </c>
      <c r="F9" s="145">
        <f t="shared" si="0"/>
        <v>0</v>
      </c>
      <c r="G9" s="145">
        <f t="shared" si="0"/>
        <v>0</v>
      </c>
      <c r="H9" s="145">
        <f t="shared" si="0"/>
        <v>0</v>
      </c>
      <c r="I9" s="145">
        <f t="shared" si="0"/>
        <v>0</v>
      </c>
      <c r="J9" s="145">
        <f t="shared" si="0"/>
        <v>0</v>
      </c>
      <c r="K9" s="145">
        <f t="shared" si="0"/>
        <v>0</v>
      </c>
      <c r="L9" s="145">
        <f t="shared" si="0"/>
        <v>0</v>
      </c>
      <c r="N9" s="110"/>
    </row>
    <row r="10" spans="1:14" x14ac:dyDescent="0.25">
      <c r="A10" s="83"/>
      <c r="B10" s="84"/>
      <c r="C10" s="84"/>
      <c r="D10" s="84"/>
      <c r="E10" s="111"/>
      <c r="F10" s="111"/>
      <c r="G10" s="111"/>
      <c r="H10" s="111"/>
      <c r="I10" s="111"/>
      <c r="J10" s="111"/>
      <c r="K10" s="111"/>
      <c r="L10" s="112"/>
    </row>
    <row r="11" spans="1:14" ht="18.75" x14ac:dyDescent="0.3">
      <c r="A11" s="85" t="s">
        <v>120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112"/>
    </row>
    <row r="12" spans="1:14" ht="39" x14ac:dyDescent="0.25">
      <c r="A12" s="142" t="s">
        <v>110</v>
      </c>
      <c r="B12" s="141" t="s">
        <v>220</v>
      </c>
      <c r="C12" s="141" t="s">
        <v>121</v>
      </c>
      <c r="D12" s="141" t="s">
        <v>234</v>
      </c>
      <c r="E12" s="141" t="s">
        <v>111</v>
      </c>
      <c r="F12" s="141" t="s">
        <v>112</v>
      </c>
      <c r="G12" s="141" t="s">
        <v>113</v>
      </c>
      <c r="H12" s="141" t="s">
        <v>114</v>
      </c>
      <c r="I12" s="141" t="s">
        <v>115</v>
      </c>
      <c r="J12" s="141" t="s">
        <v>116</v>
      </c>
      <c r="K12" s="141" t="s">
        <v>117</v>
      </c>
      <c r="L12" s="141" t="s">
        <v>118</v>
      </c>
    </row>
    <row r="13" spans="1:14" x14ac:dyDescent="0.25">
      <c r="A13" s="113" t="s">
        <v>243</v>
      </c>
      <c r="B13" s="114"/>
      <c r="C13" s="105"/>
      <c r="D13" s="143">
        <f>B13*C13</f>
        <v>0</v>
      </c>
      <c r="E13" s="143">
        <f>D13*4</f>
        <v>0</v>
      </c>
      <c r="F13" s="143">
        <f t="shared" ref="F13:F36" si="1">E13*0.062</f>
        <v>0</v>
      </c>
      <c r="G13" s="143">
        <f t="shared" ref="G13:G36" si="2">E13*0.0145</f>
        <v>0</v>
      </c>
      <c r="H13" s="143">
        <f t="shared" ref="H13:H36" si="3">E13*0.008</f>
        <v>0</v>
      </c>
      <c r="I13" s="144"/>
      <c r="J13" s="144"/>
      <c r="K13" s="144"/>
      <c r="L13" s="145">
        <f t="shared" ref="L13:L36" si="4">SUM(E13:K13)</f>
        <v>0</v>
      </c>
      <c r="M13" s="234">
        <f>E13*12</f>
        <v>0</v>
      </c>
    </row>
    <row r="14" spans="1:14" x14ac:dyDescent="0.25">
      <c r="A14" s="113" t="s">
        <v>215</v>
      </c>
      <c r="B14" s="114"/>
      <c r="C14" s="105"/>
      <c r="D14" s="143">
        <f t="shared" ref="D14:D36" si="5">B14*C14</f>
        <v>0</v>
      </c>
      <c r="E14" s="143">
        <f t="shared" ref="E14:E35" si="6">D14*4</f>
        <v>0</v>
      </c>
      <c r="F14" s="143">
        <f t="shared" si="1"/>
        <v>0</v>
      </c>
      <c r="G14" s="143">
        <f t="shared" si="2"/>
        <v>0</v>
      </c>
      <c r="H14" s="143">
        <f t="shared" si="3"/>
        <v>0</v>
      </c>
      <c r="I14" s="144"/>
      <c r="J14" s="144"/>
      <c r="K14" s="144"/>
      <c r="L14" s="145">
        <f t="shared" si="4"/>
        <v>0</v>
      </c>
      <c r="M14" s="234">
        <f t="shared" ref="M14:M24" si="7">E14*12</f>
        <v>0</v>
      </c>
    </row>
    <row r="15" spans="1:14" x14ac:dyDescent="0.25">
      <c r="A15" s="113" t="s">
        <v>216</v>
      </c>
      <c r="B15" s="114"/>
      <c r="C15" s="105"/>
      <c r="D15" s="143">
        <f t="shared" si="5"/>
        <v>0</v>
      </c>
      <c r="E15" s="143">
        <f t="shared" si="6"/>
        <v>0</v>
      </c>
      <c r="F15" s="143">
        <f t="shared" si="1"/>
        <v>0</v>
      </c>
      <c r="G15" s="143">
        <f t="shared" si="2"/>
        <v>0</v>
      </c>
      <c r="H15" s="143">
        <f t="shared" si="3"/>
        <v>0</v>
      </c>
      <c r="I15" s="144"/>
      <c r="J15" s="144"/>
      <c r="K15" s="144"/>
      <c r="L15" s="145">
        <f t="shared" si="4"/>
        <v>0</v>
      </c>
      <c r="M15" s="234">
        <f t="shared" si="7"/>
        <v>0</v>
      </c>
    </row>
    <row r="16" spans="1:14" x14ac:dyDescent="0.25">
      <c r="A16" s="113" t="s">
        <v>217</v>
      </c>
      <c r="B16" s="114"/>
      <c r="C16" s="105"/>
      <c r="D16" s="143">
        <f t="shared" si="5"/>
        <v>0</v>
      </c>
      <c r="E16" s="143">
        <f t="shared" si="6"/>
        <v>0</v>
      </c>
      <c r="F16" s="143">
        <f t="shared" si="1"/>
        <v>0</v>
      </c>
      <c r="G16" s="143">
        <f t="shared" si="2"/>
        <v>0</v>
      </c>
      <c r="H16" s="143">
        <f t="shared" si="3"/>
        <v>0</v>
      </c>
      <c r="I16" s="144"/>
      <c r="J16" s="144"/>
      <c r="K16" s="144"/>
      <c r="L16" s="145">
        <f t="shared" si="4"/>
        <v>0</v>
      </c>
      <c r="M16" s="234">
        <f t="shared" si="7"/>
        <v>0</v>
      </c>
    </row>
    <row r="17" spans="1:13" x14ac:dyDescent="0.25">
      <c r="A17" s="113" t="s">
        <v>218</v>
      </c>
      <c r="B17" s="114"/>
      <c r="C17" s="105"/>
      <c r="D17" s="143">
        <f t="shared" si="5"/>
        <v>0</v>
      </c>
      <c r="E17" s="143">
        <f t="shared" si="6"/>
        <v>0</v>
      </c>
      <c r="F17" s="143">
        <f t="shared" si="1"/>
        <v>0</v>
      </c>
      <c r="G17" s="143">
        <f t="shared" si="2"/>
        <v>0</v>
      </c>
      <c r="H17" s="143">
        <f t="shared" si="3"/>
        <v>0</v>
      </c>
      <c r="I17" s="144"/>
      <c r="J17" s="144"/>
      <c r="K17" s="144"/>
      <c r="L17" s="145">
        <f t="shared" si="4"/>
        <v>0</v>
      </c>
      <c r="M17" s="234">
        <f t="shared" si="7"/>
        <v>0</v>
      </c>
    </row>
    <row r="18" spans="1:13" x14ac:dyDescent="0.25">
      <c r="A18" s="113" t="s">
        <v>219</v>
      </c>
      <c r="B18" s="114"/>
      <c r="C18" s="105"/>
      <c r="D18" s="143">
        <f t="shared" si="5"/>
        <v>0</v>
      </c>
      <c r="E18" s="143">
        <f t="shared" si="6"/>
        <v>0</v>
      </c>
      <c r="F18" s="143">
        <f t="shared" si="1"/>
        <v>0</v>
      </c>
      <c r="G18" s="143">
        <f t="shared" si="2"/>
        <v>0</v>
      </c>
      <c r="H18" s="143">
        <f t="shared" si="3"/>
        <v>0</v>
      </c>
      <c r="I18" s="144"/>
      <c r="J18" s="144"/>
      <c r="K18" s="144"/>
      <c r="L18" s="145">
        <f t="shared" si="4"/>
        <v>0</v>
      </c>
      <c r="M18" s="234">
        <f t="shared" si="7"/>
        <v>0</v>
      </c>
    </row>
    <row r="19" spans="1:13" x14ac:dyDescent="0.25">
      <c r="A19" s="113"/>
      <c r="B19" s="114"/>
      <c r="C19" s="105"/>
      <c r="D19" s="143">
        <f t="shared" si="5"/>
        <v>0</v>
      </c>
      <c r="E19" s="143">
        <f t="shared" si="6"/>
        <v>0</v>
      </c>
      <c r="F19" s="143">
        <f t="shared" si="1"/>
        <v>0</v>
      </c>
      <c r="G19" s="143">
        <f t="shared" si="2"/>
        <v>0</v>
      </c>
      <c r="H19" s="143">
        <f t="shared" si="3"/>
        <v>0</v>
      </c>
      <c r="I19" s="144"/>
      <c r="J19" s="144"/>
      <c r="K19" s="144"/>
      <c r="L19" s="145">
        <f t="shared" si="4"/>
        <v>0</v>
      </c>
      <c r="M19" s="234">
        <f t="shared" si="7"/>
        <v>0</v>
      </c>
    </row>
    <row r="20" spans="1:13" x14ac:dyDescent="0.25">
      <c r="A20" s="113"/>
      <c r="B20" s="114"/>
      <c r="C20" s="105"/>
      <c r="D20" s="143">
        <f t="shared" si="5"/>
        <v>0</v>
      </c>
      <c r="E20" s="143">
        <f t="shared" si="6"/>
        <v>0</v>
      </c>
      <c r="F20" s="143">
        <f t="shared" si="1"/>
        <v>0</v>
      </c>
      <c r="G20" s="143">
        <f t="shared" si="2"/>
        <v>0</v>
      </c>
      <c r="H20" s="143">
        <f t="shared" si="3"/>
        <v>0</v>
      </c>
      <c r="I20" s="144"/>
      <c r="J20" s="144"/>
      <c r="K20" s="144"/>
      <c r="L20" s="145">
        <f t="shared" si="4"/>
        <v>0</v>
      </c>
      <c r="M20" s="234">
        <f t="shared" si="7"/>
        <v>0</v>
      </c>
    </row>
    <row r="21" spans="1:13" x14ac:dyDescent="0.25">
      <c r="A21" s="113"/>
      <c r="B21" s="114"/>
      <c r="C21" s="105"/>
      <c r="D21" s="143">
        <f t="shared" si="5"/>
        <v>0</v>
      </c>
      <c r="E21" s="143">
        <f t="shared" si="6"/>
        <v>0</v>
      </c>
      <c r="F21" s="143">
        <f t="shared" si="1"/>
        <v>0</v>
      </c>
      <c r="G21" s="143">
        <f t="shared" si="2"/>
        <v>0</v>
      </c>
      <c r="H21" s="143">
        <f t="shared" si="3"/>
        <v>0</v>
      </c>
      <c r="I21" s="144"/>
      <c r="J21" s="144"/>
      <c r="K21" s="144"/>
      <c r="L21" s="145">
        <f t="shared" si="4"/>
        <v>0</v>
      </c>
      <c r="M21" s="234">
        <f t="shared" si="7"/>
        <v>0</v>
      </c>
    </row>
    <row r="22" spans="1:13" x14ac:dyDescent="0.25">
      <c r="A22" s="113"/>
      <c r="B22" s="114"/>
      <c r="C22" s="105"/>
      <c r="D22" s="143">
        <f t="shared" si="5"/>
        <v>0</v>
      </c>
      <c r="E22" s="143">
        <f t="shared" si="6"/>
        <v>0</v>
      </c>
      <c r="F22" s="143">
        <f t="shared" si="1"/>
        <v>0</v>
      </c>
      <c r="G22" s="143">
        <f t="shared" si="2"/>
        <v>0</v>
      </c>
      <c r="H22" s="143">
        <f t="shared" si="3"/>
        <v>0</v>
      </c>
      <c r="I22" s="144"/>
      <c r="J22" s="144"/>
      <c r="K22" s="144"/>
      <c r="L22" s="145">
        <f t="shared" si="4"/>
        <v>0</v>
      </c>
      <c r="M22" s="234">
        <f t="shared" si="7"/>
        <v>0</v>
      </c>
    </row>
    <row r="23" spans="1:13" x14ac:dyDescent="0.25">
      <c r="A23" s="113"/>
      <c r="B23" s="114"/>
      <c r="C23" s="105"/>
      <c r="D23" s="143">
        <f t="shared" si="5"/>
        <v>0</v>
      </c>
      <c r="E23" s="143">
        <f t="shared" si="6"/>
        <v>0</v>
      </c>
      <c r="F23" s="143">
        <f t="shared" si="1"/>
        <v>0</v>
      </c>
      <c r="G23" s="143">
        <f t="shared" si="2"/>
        <v>0</v>
      </c>
      <c r="H23" s="143">
        <f t="shared" si="3"/>
        <v>0</v>
      </c>
      <c r="I23" s="144"/>
      <c r="J23" s="144"/>
      <c r="K23" s="144"/>
      <c r="L23" s="145">
        <f t="shared" si="4"/>
        <v>0</v>
      </c>
      <c r="M23" s="234">
        <f t="shared" si="7"/>
        <v>0</v>
      </c>
    </row>
    <row r="24" spans="1:13" x14ac:dyDescent="0.25">
      <c r="A24" s="113"/>
      <c r="B24" s="114"/>
      <c r="C24" s="105"/>
      <c r="D24" s="143">
        <f t="shared" si="5"/>
        <v>0</v>
      </c>
      <c r="E24" s="143">
        <f t="shared" si="6"/>
        <v>0</v>
      </c>
      <c r="F24" s="143">
        <f t="shared" si="1"/>
        <v>0</v>
      </c>
      <c r="G24" s="143">
        <f t="shared" si="2"/>
        <v>0</v>
      </c>
      <c r="H24" s="143">
        <f t="shared" si="3"/>
        <v>0</v>
      </c>
      <c r="I24" s="144"/>
      <c r="J24" s="144"/>
      <c r="K24" s="144"/>
      <c r="L24" s="145">
        <f t="shared" si="4"/>
        <v>0</v>
      </c>
      <c r="M24" s="234">
        <f t="shared" si="7"/>
        <v>0</v>
      </c>
    </row>
    <row r="25" spans="1:13" x14ac:dyDescent="0.25">
      <c r="A25" s="113"/>
      <c r="B25" s="114"/>
      <c r="C25" s="105"/>
      <c r="D25" s="143">
        <f t="shared" si="5"/>
        <v>0</v>
      </c>
      <c r="E25" s="143">
        <f t="shared" si="6"/>
        <v>0</v>
      </c>
      <c r="F25" s="143">
        <f t="shared" si="1"/>
        <v>0</v>
      </c>
      <c r="G25" s="143">
        <f t="shared" si="2"/>
        <v>0</v>
      </c>
      <c r="H25" s="143">
        <f t="shared" si="3"/>
        <v>0</v>
      </c>
      <c r="I25" s="144"/>
      <c r="J25" s="144"/>
      <c r="K25" s="144"/>
      <c r="L25" s="145">
        <f t="shared" si="4"/>
        <v>0</v>
      </c>
    </row>
    <row r="26" spans="1:13" x14ac:dyDescent="0.25">
      <c r="A26" s="113"/>
      <c r="B26" s="114"/>
      <c r="C26" s="105"/>
      <c r="D26" s="143">
        <f t="shared" si="5"/>
        <v>0</v>
      </c>
      <c r="E26" s="143">
        <f t="shared" si="6"/>
        <v>0</v>
      </c>
      <c r="F26" s="143">
        <f t="shared" si="1"/>
        <v>0</v>
      </c>
      <c r="G26" s="143">
        <f t="shared" si="2"/>
        <v>0</v>
      </c>
      <c r="H26" s="143">
        <f t="shared" si="3"/>
        <v>0</v>
      </c>
      <c r="I26" s="144"/>
      <c r="J26" s="144"/>
      <c r="K26" s="144"/>
      <c r="L26" s="145">
        <f t="shared" si="4"/>
        <v>0</v>
      </c>
    </row>
    <row r="27" spans="1:13" x14ac:dyDescent="0.25">
      <c r="A27" s="113"/>
      <c r="B27" s="114"/>
      <c r="C27" s="105"/>
      <c r="D27" s="143">
        <f t="shared" si="5"/>
        <v>0</v>
      </c>
      <c r="E27" s="143">
        <f t="shared" si="6"/>
        <v>0</v>
      </c>
      <c r="F27" s="143">
        <f t="shared" si="1"/>
        <v>0</v>
      </c>
      <c r="G27" s="143">
        <f t="shared" si="2"/>
        <v>0</v>
      </c>
      <c r="H27" s="143">
        <f t="shared" si="3"/>
        <v>0</v>
      </c>
      <c r="I27" s="144"/>
      <c r="J27" s="144"/>
      <c r="K27" s="144"/>
      <c r="L27" s="145">
        <f t="shared" si="4"/>
        <v>0</v>
      </c>
    </row>
    <row r="28" spans="1:13" x14ac:dyDescent="0.25">
      <c r="A28" s="113"/>
      <c r="B28" s="114"/>
      <c r="C28" s="105"/>
      <c r="D28" s="143">
        <f t="shared" si="5"/>
        <v>0</v>
      </c>
      <c r="E28" s="143">
        <f t="shared" si="6"/>
        <v>0</v>
      </c>
      <c r="F28" s="143">
        <f t="shared" si="1"/>
        <v>0</v>
      </c>
      <c r="G28" s="143">
        <f t="shared" si="2"/>
        <v>0</v>
      </c>
      <c r="H28" s="143">
        <f t="shared" si="3"/>
        <v>0</v>
      </c>
      <c r="I28" s="144"/>
      <c r="J28" s="144"/>
      <c r="K28" s="144"/>
      <c r="L28" s="145">
        <f t="shared" si="4"/>
        <v>0</v>
      </c>
    </row>
    <row r="29" spans="1:13" x14ac:dyDescent="0.25">
      <c r="A29" s="113"/>
      <c r="B29" s="114"/>
      <c r="C29" s="105"/>
      <c r="D29" s="143">
        <f t="shared" si="5"/>
        <v>0</v>
      </c>
      <c r="E29" s="143">
        <f t="shared" si="6"/>
        <v>0</v>
      </c>
      <c r="F29" s="143">
        <f t="shared" si="1"/>
        <v>0</v>
      </c>
      <c r="G29" s="143">
        <f t="shared" si="2"/>
        <v>0</v>
      </c>
      <c r="H29" s="143">
        <f t="shared" si="3"/>
        <v>0</v>
      </c>
      <c r="I29" s="144"/>
      <c r="J29" s="144"/>
      <c r="K29" s="144"/>
      <c r="L29" s="145">
        <f t="shared" si="4"/>
        <v>0</v>
      </c>
    </row>
    <row r="30" spans="1:13" x14ac:dyDescent="0.25">
      <c r="A30" s="113"/>
      <c r="B30" s="114"/>
      <c r="C30" s="105"/>
      <c r="D30" s="143">
        <f t="shared" si="5"/>
        <v>0</v>
      </c>
      <c r="E30" s="143">
        <f t="shared" si="6"/>
        <v>0</v>
      </c>
      <c r="F30" s="143">
        <f t="shared" si="1"/>
        <v>0</v>
      </c>
      <c r="G30" s="143">
        <f t="shared" si="2"/>
        <v>0</v>
      </c>
      <c r="H30" s="143">
        <f t="shared" si="3"/>
        <v>0</v>
      </c>
      <c r="I30" s="144"/>
      <c r="J30" s="144"/>
      <c r="K30" s="144"/>
      <c r="L30" s="145">
        <f t="shared" si="4"/>
        <v>0</v>
      </c>
    </row>
    <row r="31" spans="1:13" x14ac:dyDescent="0.25">
      <c r="A31" s="113"/>
      <c r="B31" s="114"/>
      <c r="C31" s="105"/>
      <c r="D31" s="143">
        <f t="shared" si="5"/>
        <v>0</v>
      </c>
      <c r="E31" s="143">
        <f t="shared" si="6"/>
        <v>0</v>
      </c>
      <c r="F31" s="143">
        <f t="shared" si="1"/>
        <v>0</v>
      </c>
      <c r="G31" s="143">
        <f t="shared" si="2"/>
        <v>0</v>
      </c>
      <c r="H31" s="143">
        <f t="shared" si="3"/>
        <v>0</v>
      </c>
      <c r="I31" s="144"/>
      <c r="J31" s="144"/>
      <c r="K31" s="144"/>
      <c r="L31" s="145">
        <f t="shared" si="4"/>
        <v>0</v>
      </c>
    </row>
    <row r="32" spans="1:13" x14ac:dyDescent="0.25">
      <c r="A32" s="113"/>
      <c r="B32" s="114"/>
      <c r="C32" s="105"/>
      <c r="D32" s="143">
        <f t="shared" si="5"/>
        <v>0</v>
      </c>
      <c r="E32" s="143">
        <f t="shared" si="6"/>
        <v>0</v>
      </c>
      <c r="F32" s="143">
        <f t="shared" si="1"/>
        <v>0</v>
      </c>
      <c r="G32" s="143">
        <f t="shared" si="2"/>
        <v>0</v>
      </c>
      <c r="H32" s="143">
        <f t="shared" si="3"/>
        <v>0</v>
      </c>
      <c r="I32" s="144"/>
      <c r="J32" s="144"/>
      <c r="K32" s="144"/>
      <c r="L32" s="145">
        <f t="shared" si="4"/>
        <v>0</v>
      </c>
    </row>
    <row r="33" spans="1:12" x14ac:dyDescent="0.25">
      <c r="A33" s="113"/>
      <c r="B33" s="114"/>
      <c r="C33" s="105"/>
      <c r="D33" s="143">
        <f t="shared" si="5"/>
        <v>0</v>
      </c>
      <c r="E33" s="143">
        <f t="shared" si="6"/>
        <v>0</v>
      </c>
      <c r="F33" s="143">
        <f t="shared" si="1"/>
        <v>0</v>
      </c>
      <c r="G33" s="143">
        <f t="shared" si="2"/>
        <v>0</v>
      </c>
      <c r="H33" s="143">
        <f t="shared" si="3"/>
        <v>0</v>
      </c>
      <c r="I33" s="144"/>
      <c r="J33" s="144"/>
      <c r="K33" s="144"/>
      <c r="L33" s="145">
        <f t="shared" si="4"/>
        <v>0</v>
      </c>
    </row>
    <row r="34" spans="1:12" x14ac:dyDescent="0.25">
      <c r="A34" s="113"/>
      <c r="B34" s="114"/>
      <c r="C34" s="105"/>
      <c r="D34" s="143">
        <f t="shared" si="5"/>
        <v>0</v>
      </c>
      <c r="E34" s="143">
        <f t="shared" si="6"/>
        <v>0</v>
      </c>
      <c r="F34" s="143">
        <f t="shared" si="1"/>
        <v>0</v>
      </c>
      <c r="G34" s="143">
        <f t="shared" si="2"/>
        <v>0</v>
      </c>
      <c r="H34" s="143">
        <f t="shared" si="3"/>
        <v>0</v>
      </c>
      <c r="I34" s="144"/>
      <c r="J34" s="144"/>
      <c r="K34" s="144"/>
      <c r="L34" s="145">
        <f t="shared" si="4"/>
        <v>0</v>
      </c>
    </row>
    <row r="35" spans="1:12" x14ac:dyDescent="0.25">
      <c r="A35" s="113"/>
      <c r="B35" s="115"/>
      <c r="C35" s="105"/>
      <c r="D35" s="143">
        <f t="shared" si="5"/>
        <v>0</v>
      </c>
      <c r="E35" s="143">
        <f t="shared" si="6"/>
        <v>0</v>
      </c>
      <c r="F35" s="143">
        <f t="shared" si="1"/>
        <v>0</v>
      </c>
      <c r="G35" s="143">
        <f t="shared" si="2"/>
        <v>0</v>
      </c>
      <c r="H35" s="143">
        <f t="shared" si="3"/>
        <v>0</v>
      </c>
      <c r="I35" s="144"/>
      <c r="J35" s="144"/>
      <c r="K35" s="144"/>
      <c r="L35" s="145">
        <f t="shared" si="4"/>
        <v>0</v>
      </c>
    </row>
    <row r="36" spans="1:12" ht="15.75" thickBot="1" x14ac:dyDescent="0.3">
      <c r="A36" s="113"/>
      <c r="B36" s="115"/>
      <c r="C36" s="105"/>
      <c r="D36" s="146">
        <f t="shared" si="5"/>
        <v>0</v>
      </c>
      <c r="E36" s="146">
        <f t="shared" ref="E36" si="8">D36*4</f>
        <v>0</v>
      </c>
      <c r="F36" s="146">
        <f t="shared" si="1"/>
        <v>0</v>
      </c>
      <c r="G36" s="146">
        <f t="shared" si="2"/>
        <v>0</v>
      </c>
      <c r="H36" s="146">
        <f t="shared" si="3"/>
        <v>0</v>
      </c>
      <c r="I36" s="147"/>
      <c r="J36" s="147"/>
      <c r="K36" s="147"/>
      <c r="L36" s="152">
        <f t="shared" si="4"/>
        <v>0</v>
      </c>
    </row>
    <row r="37" spans="1:12" ht="15.75" thickTop="1" x14ac:dyDescent="0.25">
      <c r="A37" s="116" t="s">
        <v>122</v>
      </c>
      <c r="B37" s="117"/>
      <c r="C37" s="118"/>
      <c r="D37" s="148">
        <f t="shared" ref="D37:L37" si="9">SUM(D13:D36)</f>
        <v>0</v>
      </c>
      <c r="E37" s="149">
        <f t="shared" si="9"/>
        <v>0</v>
      </c>
      <c r="F37" s="149">
        <f t="shared" si="9"/>
        <v>0</v>
      </c>
      <c r="G37" s="149">
        <f t="shared" si="9"/>
        <v>0</v>
      </c>
      <c r="H37" s="149">
        <f t="shared" si="9"/>
        <v>0</v>
      </c>
      <c r="I37" s="149">
        <f t="shared" si="9"/>
        <v>0</v>
      </c>
      <c r="J37" s="149">
        <f t="shared" si="9"/>
        <v>0</v>
      </c>
      <c r="K37" s="149">
        <f t="shared" si="9"/>
        <v>0</v>
      </c>
      <c r="L37" s="151">
        <f t="shared" si="9"/>
        <v>0</v>
      </c>
    </row>
    <row r="38" spans="1:12" x14ac:dyDescent="0.25">
      <c r="A38" s="119"/>
      <c r="B38" s="120"/>
      <c r="C38" s="121"/>
      <c r="D38" s="121"/>
      <c r="E38" s="121"/>
      <c r="F38" s="121"/>
      <c r="G38" s="121"/>
      <c r="H38" s="121"/>
      <c r="I38" s="121"/>
      <c r="J38" s="121"/>
      <c r="K38" s="121"/>
      <c r="L38" s="122"/>
    </row>
    <row r="39" spans="1:12" x14ac:dyDescent="0.25">
      <c r="A39" s="106" t="s">
        <v>123</v>
      </c>
      <c r="B39" s="107"/>
      <c r="C39" s="123"/>
      <c r="D39" s="150">
        <v>0</v>
      </c>
      <c r="E39" s="145">
        <f t="shared" ref="E39:L39" si="10">SUM(E9+E37)</f>
        <v>0</v>
      </c>
      <c r="F39" s="145">
        <f t="shared" si="10"/>
        <v>0</v>
      </c>
      <c r="G39" s="145">
        <f t="shared" si="10"/>
        <v>0</v>
      </c>
      <c r="H39" s="145">
        <f t="shared" si="10"/>
        <v>0</v>
      </c>
      <c r="I39" s="145">
        <f t="shared" si="10"/>
        <v>0</v>
      </c>
      <c r="J39" s="145">
        <f t="shared" si="10"/>
        <v>0</v>
      </c>
      <c r="K39" s="145">
        <f t="shared" si="10"/>
        <v>0</v>
      </c>
      <c r="L39" s="145">
        <f t="shared" si="10"/>
        <v>0</v>
      </c>
    </row>
    <row r="40" spans="1:12" x14ac:dyDescent="0.25">
      <c r="C40" s="124"/>
      <c r="D40" s="124"/>
      <c r="E40" s="124"/>
      <c r="F40" s="124"/>
      <c r="G40" s="124"/>
      <c r="H40" s="124"/>
      <c r="I40" s="124"/>
      <c r="J40" s="124"/>
      <c r="K40" s="124"/>
    </row>
    <row r="41" spans="1:12" x14ac:dyDescent="0.25">
      <c r="C41" s="124"/>
      <c r="D41" s="124"/>
      <c r="E41" s="124"/>
      <c r="F41" s="124"/>
      <c r="G41" s="124"/>
      <c r="H41" s="124"/>
      <c r="I41" s="124"/>
      <c r="J41" s="124"/>
      <c r="K41" s="124"/>
    </row>
    <row r="42" spans="1:12" x14ac:dyDescent="0.25">
      <c r="C42" s="124"/>
      <c r="D42" s="124"/>
      <c r="E42" s="124"/>
      <c r="F42" s="124"/>
      <c r="G42" s="124"/>
      <c r="H42" s="124"/>
      <c r="I42" s="124"/>
      <c r="J42" s="124"/>
      <c r="K42" s="124"/>
    </row>
    <row r="43" spans="1:12" x14ac:dyDescent="0.25">
      <c r="C43" s="124"/>
      <c r="D43" s="124"/>
      <c r="E43" s="124"/>
      <c r="F43" s="124"/>
      <c r="G43" s="124"/>
      <c r="H43" s="124"/>
      <c r="I43" s="124"/>
      <c r="J43" s="124"/>
      <c r="K43" s="124"/>
    </row>
    <row r="44" spans="1:12" x14ac:dyDescent="0.25">
      <c r="C44" s="124"/>
      <c r="D44" s="124"/>
      <c r="E44" s="124"/>
      <c r="F44" s="124"/>
      <c r="G44" s="124"/>
      <c r="H44" s="124"/>
      <c r="I44" s="124"/>
      <c r="J44" s="124"/>
      <c r="K44" s="124"/>
    </row>
    <row r="45" spans="1:12" x14ac:dyDescent="0.25">
      <c r="C45" s="124"/>
      <c r="D45" s="124"/>
      <c r="E45" s="124"/>
      <c r="F45" s="124"/>
      <c r="G45" s="124"/>
      <c r="H45" s="124"/>
      <c r="I45" s="124"/>
      <c r="J45" s="124"/>
      <c r="K45" s="124"/>
    </row>
    <row r="46" spans="1:12" x14ac:dyDescent="0.25">
      <c r="C46" s="124"/>
      <c r="D46" s="124"/>
      <c r="E46" s="124"/>
      <c r="F46" s="124"/>
      <c r="G46" s="124"/>
      <c r="H46" s="124"/>
      <c r="I46" s="124"/>
      <c r="J46" s="124"/>
      <c r="K46" s="124"/>
    </row>
    <row r="47" spans="1:12" x14ac:dyDescent="0.25">
      <c r="C47" s="124"/>
      <c r="D47" s="124"/>
      <c r="E47" s="124"/>
      <c r="F47" s="124"/>
      <c r="G47" s="124"/>
      <c r="H47" s="124"/>
      <c r="I47" s="124"/>
      <c r="J47" s="124"/>
      <c r="K47" s="124"/>
    </row>
    <row r="48" spans="1:12" x14ac:dyDescent="0.25">
      <c r="C48" s="124"/>
      <c r="D48" s="124"/>
      <c r="E48" s="124"/>
      <c r="F48" s="124"/>
      <c r="G48" s="124"/>
      <c r="H48" s="124"/>
      <c r="I48" s="124"/>
      <c r="J48" s="124"/>
      <c r="K48" s="124"/>
    </row>
    <row r="49" spans="3:11" x14ac:dyDescent="0.25">
      <c r="C49" s="124"/>
      <c r="D49" s="124"/>
      <c r="E49" s="124"/>
      <c r="F49" s="124"/>
      <c r="G49" s="124"/>
      <c r="H49" s="124"/>
      <c r="I49" s="124"/>
      <c r="J49" s="124"/>
      <c r="K49" s="124"/>
    </row>
    <row r="50" spans="3:11" x14ac:dyDescent="0.25">
      <c r="C50" s="124"/>
      <c r="D50" s="124"/>
      <c r="E50" s="124"/>
      <c r="F50" s="124"/>
      <c r="G50" s="124"/>
      <c r="H50" s="124"/>
      <c r="I50" s="124"/>
      <c r="J50" s="124"/>
      <c r="K50" s="124"/>
    </row>
    <row r="51" spans="3:11" x14ac:dyDescent="0.25">
      <c r="C51" s="124"/>
      <c r="D51" s="124"/>
      <c r="E51" s="124"/>
      <c r="F51" s="124"/>
      <c r="G51" s="124"/>
      <c r="H51" s="124"/>
      <c r="I51" s="124"/>
      <c r="J51" s="124"/>
      <c r="K51" s="124"/>
    </row>
    <row r="52" spans="3:11" x14ac:dyDescent="0.25">
      <c r="C52" s="124"/>
      <c r="D52" s="124"/>
      <c r="E52" s="124"/>
      <c r="F52" s="124"/>
      <c r="G52" s="124"/>
      <c r="H52" s="124"/>
      <c r="I52" s="124"/>
      <c r="J52" s="124"/>
      <c r="K52" s="124"/>
    </row>
    <row r="53" spans="3:11" x14ac:dyDescent="0.25">
      <c r="C53" s="124"/>
      <c r="D53" s="124"/>
      <c r="E53" s="124"/>
      <c r="F53" s="124"/>
      <c r="G53" s="124"/>
      <c r="H53" s="124"/>
      <c r="I53" s="124"/>
      <c r="J53" s="124"/>
      <c r="K53" s="124"/>
    </row>
    <row r="54" spans="3:11" x14ac:dyDescent="0.25">
      <c r="C54" s="124"/>
      <c r="D54" s="124"/>
      <c r="E54" s="124"/>
      <c r="F54" s="124"/>
      <c r="G54" s="124"/>
      <c r="H54" s="124"/>
      <c r="I54" s="124"/>
      <c r="J54" s="124"/>
      <c r="K54" s="124"/>
    </row>
    <row r="55" spans="3:11" x14ac:dyDescent="0.25">
      <c r="C55" s="124"/>
      <c r="D55" s="124"/>
      <c r="E55" s="124"/>
      <c r="F55" s="124"/>
      <c r="G55" s="124"/>
      <c r="H55" s="124"/>
      <c r="I55" s="124"/>
      <c r="J55" s="124"/>
      <c r="K55" s="124"/>
    </row>
    <row r="56" spans="3:11" x14ac:dyDescent="0.25">
      <c r="C56" s="124"/>
      <c r="D56" s="124"/>
      <c r="E56" s="124"/>
      <c r="F56" s="124"/>
      <c r="G56" s="124"/>
      <c r="H56" s="124"/>
      <c r="I56" s="124"/>
      <c r="J56" s="124"/>
      <c r="K56" s="124"/>
    </row>
    <row r="57" spans="3:11" x14ac:dyDescent="0.25">
      <c r="C57" s="124"/>
      <c r="D57" s="124"/>
      <c r="E57" s="124"/>
      <c r="F57" s="124"/>
      <c r="G57" s="124"/>
      <c r="H57" s="124"/>
      <c r="I57" s="124"/>
      <c r="J57" s="124"/>
      <c r="K57" s="124"/>
    </row>
    <row r="58" spans="3:11" x14ac:dyDescent="0.25">
      <c r="C58" s="124"/>
      <c r="D58" s="124"/>
      <c r="E58" s="124"/>
      <c r="F58" s="124"/>
      <c r="G58" s="124"/>
      <c r="H58" s="124"/>
      <c r="I58" s="124"/>
      <c r="J58" s="124"/>
      <c r="K58" s="124"/>
    </row>
    <row r="59" spans="3:11" x14ac:dyDescent="0.25">
      <c r="C59" s="124"/>
      <c r="D59" s="124"/>
      <c r="E59" s="124"/>
      <c r="F59" s="124"/>
      <c r="G59" s="124"/>
      <c r="H59" s="124"/>
      <c r="I59" s="124"/>
      <c r="J59" s="124"/>
      <c r="K59" s="124"/>
    </row>
    <row r="60" spans="3:11" x14ac:dyDescent="0.25">
      <c r="C60" s="124"/>
      <c r="D60" s="124"/>
      <c r="E60" s="124"/>
      <c r="F60" s="124"/>
      <c r="G60" s="124"/>
      <c r="H60" s="124"/>
      <c r="I60" s="124"/>
      <c r="J60" s="124"/>
      <c r="K60" s="124"/>
    </row>
    <row r="61" spans="3:11" x14ac:dyDescent="0.25">
      <c r="C61" s="124"/>
      <c r="D61" s="124"/>
      <c r="E61" s="124"/>
      <c r="F61" s="124"/>
      <c r="G61" s="124"/>
      <c r="H61" s="124"/>
      <c r="I61" s="124"/>
      <c r="J61" s="124"/>
      <c r="K61" s="124"/>
    </row>
    <row r="62" spans="3:11" x14ac:dyDescent="0.25">
      <c r="C62" s="124"/>
      <c r="D62" s="124"/>
      <c r="E62" s="124"/>
      <c r="F62" s="124"/>
      <c r="G62" s="124"/>
      <c r="H62" s="124"/>
      <c r="I62" s="124"/>
      <c r="J62" s="124"/>
      <c r="K62" s="124"/>
    </row>
    <row r="63" spans="3:11" x14ac:dyDescent="0.25">
      <c r="C63" s="124"/>
      <c r="D63" s="124"/>
      <c r="E63" s="124"/>
      <c r="F63" s="124"/>
      <c r="G63" s="124"/>
      <c r="H63" s="124"/>
      <c r="I63" s="124"/>
      <c r="J63" s="124"/>
      <c r="K63" s="124"/>
    </row>
    <row r="64" spans="3:11" x14ac:dyDescent="0.25">
      <c r="C64" s="124"/>
      <c r="D64" s="124"/>
      <c r="E64" s="124"/>
      <c r="F64" s="124"/>
      <c r="G64" s="124"/>
      <c r="H64" s="124"/>
      <c r="I64" s="124"/>
      <c r="J64" s="124"/>
      <c r="K64" s="124"/>
    </row>
    <row r="65" spans="3:11" x14ac:dyDescent="0.25">
      <c r="C65" s="124"/>
      <c r="D65" s="124"/>
      <c r="E65" s="124"/>
      <c r="F65" s="124"/>
      <c r="G65" s="124"/>
      <c r="H65" s="124"/>
      <c r="I65" s="124"/>
      <c r="J65" s="124"/>
      <c r="K65" s="124"/>
    </row>
    <row r="66" spans="3:11" x14ac:dyDescent="0.25">
      <c r="C66" s="124"/>
      <c r="D66" s="124"/>
      <c r="E66" s="124"/>
      <c r="F66" s="124"/>
      <c r="G66" s="124"/>
      <c r="H66" s="124"/>
      <c r="I66" s="124"/>
      <c r="J66" s="124"/>
      <c r="K66" s="124"/>
    </row>
    <row r="67" spans="3:11" x14ac:dyDescent="0.25">
      <c r="C67" s="124"/>
      <c r="D67" s="124"/>
      <c r="E67" s="124"/>
      <c r="F67" s="124"/>
      <c r="G67" s="124"/>
      <c r="H67" s="124"/>
      <c r="I67" s="124"/>
      <c r="J67" s="124"/>
      <c r="K67" s="124"/>
    </row>
    <row r="68" spans="3:11" x14ac:dyDescent="0.25">
      <c r="C68" s="124"/>
      <c r="D68" s="124"/>
      <c r="E68" s="124"/>
      <c r="F68" s="124"/>
      <c r="G68" s="124"/>
      <c r="H68" s="124"/>
      <c r="I68" s="124"/>
      <c r="J68" s="124"/>
      <c r="K68" s="124"/>
    </row>
    <row r="69" spans="3:11" x14ac:dyDescent="0.25">
      <c r="C69" s="124"/>
      <c r="D69" s="124"/>
      <c r="E69" s="124"/>
      <c r="F69" s="124"/>
      <c r="G69" s="124"/>
      <c r="H69" s="124"/>
      <c r="I69" s="124"/>
      <c r="J69" s="124"/>
      <c r="K69" s="124"/>
    </row>
    <row r="70" spans="3:11" x14ac:dyDescent="0.25">
      <c r="C70" s="124"/>
      <c r="D70" s="124"/>
      <c r="E70" s="124"/>
      <c r="F70" s="124"/>
      <c r="G70" s="124"/>
      <c r="H70" s="124"/>
      <c r="I70" s="124"/>
      <c r="J70" s="124"/>
      <c r="K70" s="124"/>
    </row>
    <row r="71" spans="3:11" x14ac:dyDescent="0.25">
      <c r="C71" s="124"/>
      <c r="D71" s="124"/>
      <c r="E71" s="124"/>
      <c r="F71" s="124"/>
      <c r="G71" s="124"/>
      <c r="H71" s="124"/>
      <c r="I71" s="124"/>
      <c r="J71" s="124"/>
      <c r="K71" s="124"/>
    </row>
    <row r="72" spans="3:11" x14ac:dyDescent="0.25">
      <c r="C72" s="124"/>
      <c r="D72" s="124"/>
      <c r="E72" s="124"/>
      <c r="F72" s="124"/>
      <c r="G72" s="124"/>
      <c r="H72" s="124"/>
      <c r="I72" s="124"/>
      <c r="J72" s="124"/>
      <c r="K72" s="124"/>
    </row>
    <row r="73" spans="3:11" x14ac:dyDescent="0.25">
      <c r="C73" s="124"/>
      <c r="D73" s="124"/>
      <c r="E73" s="124"/>
      <c r="F73" s="124"/>
      <c r="G73" s="124"/>
      <c r="H73" s="124"/>
      <c r="I73" s="124"/>
      <c r="J73" s="124"/>
      <c r="K73" s="124"/>
    </row>
    <row r="74" spans="3:11" x14ac:dyDescent="0.25">
      <c r="C74" s="124"/>
      <c r="D74" s="124"/>
      <c r="E74" s="124"/>
      <c r="F74" s="124"/>
      <c r="G74" s="124"/>
      <c r="H74" s="124"/>
      <c r="I74" s="124"/>
      <c r="J74" s="124"/>
      <c r="K74" s="124"/>
    </row>
    <row r="75" spans="3:11" x14ac:dyDescent="0.25">
      <c r="C75" s="124"/>
      <c r="D75" s="124"/>
      <c r="E75" s="124"/>
      <c r="F75" s="124"/>
      <c r="G75" s="124"/>
      <c r="H75" s="124"/>
      <c r="I75" s="124"/>
      <c r="J75" s="124"/>
      <c r="K75" s="124"/>
    </row>
    <row r="76" spans="3:11" x14ac:dyDescent="0.25">
      <c r="C76" s="124"/>
      <c r="D76" s="124"/>
      <c r="E76" s="124"/>
      <c r="F76" s="124"/>
      <c r="G76" s="124"/>
      <c r="H76" s="124"/>
      <c r="I76" s="124"/>
      <c r="J76" s="124"/>
      <c r="K76" s="124"/>
    </row>
    <row r="77" spans="3:11" x14ac:dyDescent="0.25">
      <c r="C77" s="124"/>
      <c r="D77" s="124"/>
      <c r="E77" s="124"/>
      <c r="F77" s="124"/>
      <c r="G77" s="124"/>
      <c r="H77" s="124"/>
      <c r="I77" s="124"/>
      <c r="J77" s="124"/>
      <c r="K77" s="124"/>
    </row>
    <row r="78" spans="3:11" x14ac:dyDescent="0.25">
      <c r="C78" s="124"/>
      <c r="D78" s="124"/>
      <c r="E78" s="124"/>
      <c r="F78" s="124"/>
      <c r="G78" s="124"/>
      <c r="H78" s="124"/>
      <c r="I78" s="124"/>
      <c r="J78" s="124"/>
      <c r="K78" s="124"/>
    </row>
    <row r="79" spans="3:11" x14ac:dyDescent="0.25">
      <c r="C79" s="124"/>
      <c r="D79" s="124"/>
      <c r="E79" s="124"/>
      <c r="F79" s="124"/>
      <c r="G79" s="124"/>
      <c r="H79" s="124"/>
      <c r="I79" s="124"/>
      <c r="J79" s="124"/>
      <c r="K79" s="124"/>
    </row>
    <row r="80" spans="3:11" x14ac:dyDescent="0.25">
      <c r="C80" s="124"/>
      <c r="D80" s="124"/>
      <c r="E80" s="124"/>
      <c r="F80" s="124"/>
      <c r="G80" s="124"/>
      <c r="H80" s="124"/>
      <c r="I80" s="124"/>
      <c r="J80" s="124"/>
      <c r="K80" s="124"/>
    </row>
    <row r="81" spans="3:11" x14ac:dyDescent="0.25">
      <c r="C81" s="124"/>
      <c r="D81" s="124"/>
      <c r="E81" s="124"/>
      <c r="F81" s="124"/>
      <c r="G81" s="124"/>
      <c r="H81" s="124"/>
      <c r="I81" s="124"/>
      <c r="J81" s="124"/>
      <c r="K81" s="124"/>
    </row>
    <row r="82" spans="3:11" x14ac:dyDescent="0.25">
      <c r="C82" s="124"/>
      <c r="D82" s="124"/>
      <c r="E82" s="124"/>
      <c r="F82" s="124"/>
      <c r="G82" s="124"/>
      <c r="H82" s="124"/>
      <c r="I82" s="124"/>
      <c r="J82" s="124"/>
      <c r="K82" s="124"/>
    </row>
    <row r="83" spans="3:11" x14ac:dyDescent="0.25">
      <c r="C83" s="124"/>
      <c r="D83" s="124"/>
      <c r="E83" s="124"/>
      <c r="F83" s="124"/>
      <c r="G83" s="124"/>
      <c r="H83" s="124"/>
      <c r="I83" s="124"/>
      <c r="J83" s="124"/>
      <c r="K83" s="124"/>
    </row>
    <row r="84" spans="3:11" x14ac:dyDescent="0.25">
      <c r="C84" s="124"/>
      <c r="D84" s="124"/>
      <c r="E84" s="124"/>
      <c r="F84" s="124"/>
      <c r="G84" s="124"/>
      <c r="H84" s="124"/>
      <c r="I84" s="124"/>
      <c r="J84" s="124"/>
      <c r="K84" s="124"/>
    </row>
    <row r="85" spans="3:11" x14ac:dyDescent="0.25">
      <c r="C85" s="124"/>
      <c r="D85" s="124"/>
      <c r="E85" s="124"/>
      <c r="F85" s="124"/>
      <c r="G85" s="124"/>
      <c r="H85" s="124"/>
      <c r="I85" s="124"/>
      <c r="J85" s="124"/>
      <c r="K85" s="124"/>
    </row>
    <row r="86" spans="3:11" x14ac:dyDescent="0.25">
      <c r="C86" s="124"/>
      <c r="D86" s="124"/>
      <c r="E86" s="124"/>
      <c r="F86" s="124"/>
      <c r="G86" s="124"/>
      <c r="H86" s="124"/>
      <c r="I86" s="124"/>
      <c r="J86" s="124"/>
      <c r="K86" s="124"/>
    </row>
    <row r="87" spans="3:11" x14ac:dyDescent="0.25">
      <c r="C87" s="124"/>
      <c r="D87" s="124"/>
      <c r="E87" s="124"/>
      <c r="F87" s="124"/>
      <c r="G87" s="124"/>
      <c r="H87" s="124"/>
      <c r="I87" s="124"/>
      <c r="J87" s="124"/>
      <c r="K87" s="124"/>
    </row>
    <row r="88" spans="3:11" x14ac:dyDescent="0.25">
      <c r="C88" s="124"/>
      <c r="D88" s="124"/>
      <c r="E88" s="124"/>
      <c r="F88" s="124"/>
      <c r="G88" s="124"/>
      <c r="H88" s="124"/>
      <c r="I88" s="124"/>
      <c r="J88" s="124"/>
      <c r="K88" s="124"/>
    </row>
    <row r="89" spans="3:11" x14ac:dyDescent="0.25">
      <c r="C89" s="124"/>
      <c r="D89" s="124"/>
      <c r="E89" s="124"/>
      <c r="F89" s="124"/>
      <c r="G89" s="124"/>
      <c r="H89" s="124"/>
      <c r="I89" s="124"/>
      <c r="J89" s="124"/>
      <c r="K89" s="124"/>
    </row>
    <row r="90" spans="3:11" x14ac:dyDescent="0.25">
      <c r="C90" s="124"/>
      <c r="D90" s="124"/>
      <c r="E90" s="124"/>
      <c r="F90" s="124"/>
      <c r="G90" s="124"/>
      <c r="H90" s="124"/>
      <c r="I90" s="124"/>
      <c r="J90" s="124"/>
      <c r="K90" s="124"/>
    </row>
    <row r="91" spans="3:11" x14ac:dyDescent="0.25">
      <c r="C91" s="124"/>
      <c r="D91" s="124"/>
      <c r="E91" s="124"/>
      <c r="F91" s="124"/>
      <c r="G91" s="124"/>
      <c r="H91" s="124"/>
      <c r="I91" s="124"/>
      <c r="J91" s="124"/>
      <c r="K91" s="124"/>
    </row>
    <row r="92" spans="3:11" x14ac:dyDescent="0.25">
      <c r="C92" s="124"/>
      <c r="D92" s="124"/>
      <c r="E92" s="124"/>
      <c r="F92" s="124"/>
      <c r="G92" s="124"/>
      <c r="H92" s="124"/>
      <c r="I92" s="124"/>
      <c r="J92" s="124"/>
      <c r="K92" s="124"/>
    </row>
    <row r="93" spans="3:11" x14ac:dyDescent="0.25">
      <c r="C93" s="124"/>
      <c r="D93" s="124"/>
      <c r="E93" s="124"/>
      <c r="F93" s="124"/>
      <c r="G93" s="124"/>
      <c r="H93" s="124"/>
      <c r="I93" s="124"/>
      <c r="J93" s="124"/>
      <c r="K93" s="124"/>
    </row>
    <row r="94" spans="3:11" x14ac:dyDescent="0.25">
      <c r="C94" s="124"/>
      <c r="D94" s="124"/>
      <c r="E94" s="124"/>
      <c r="F94" s="124"/>
      <c r="G94" s="124"/>
      <c r="H94" s="124"/>
      <c r="I94" s="124"/>
      <c r="J94" s="124"/>
      <c r="K94" s="124"/>
    </row>
    <row r="95" spans="3:11" x14ac:dyDescent="0.25">
      <c r="C95" s="124"/>
      <c r="D95" s="124"/>
      <c r="E95" s="124"/>
      <c r="F95" s="124"/>
      <c r="G95" s="124"/>
      <c r="H95" s="124"/>
      <c r="I95" s="124"/>
      <c r="J95" s="124"/>
      <c r="K95" s="124"/>
    </row>
    <row r="96" spans="3:11" x14ac:dyDescent="0.25">
      <c r="C96" s="124"/>
      <c r="D96" s="124"/>
      <c r="E96" s="124"/>
      <c r="F96" s="124"/>
      <c r="G96" s="124"/>
      <c r="H96" s="124"/>
      <c r="I96" s="124"/>
      <c r="J96" s="124"/>
      <c r="K96" s="124"/>
    </row>
  </sheetData>
  <sheetProtection selectLockedCells="1"/>
  <mergeCells count="1">
    <mergeCell ref="A5:D5"/>
  </mergeCells>
  <phoneticPr fontId="44" type="noConversion"/>
  <pageMargins left="0.5" right="0.5" top="0.5" bottom="0.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39"/>
  <sheetViews>
    <sheetView workbookViewId="0">
      <selection activeCell="D18" sqref="D18"/>
    </sheetView>
  </sheetViews>
  <sheetFormatPr defaultColWidth="8.85546875" defaultRowHeight="15" x14ac:dyDescent="0.25"/>
  <cols>
    <col min="1" max="1" width="5.140625" style="82" customWidth="1"/>
    <col min="2" max="2" width="24.28515625" style="82" customWidth="1"/>
    <col min="3" max="3" width="25" style="82" customWidth="1"/>
    <col min="4" max="11" width="9.85546875" style="82" bestFit="1" customWidth="1"/>
    <col min="12" max="12" width="10.28515625" style="82" bestFit="1" customWidth="1"/>
    <col min="13" max="15" width="9.85546875" style="82" bestFit="1" customWidth="1"/>
    <col min="16" max="16384" width="8.85546875" style="82"/>
  </cols>
  <sheetData>
    <row r="1" spans="1:15" ht="19.5" thickBot="1" x14ac:dyDescent="0.35">
      <c r="A1" s="312" t="s">
        <v>167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4"/>
    </row>
    <row r="2" spans="1:15" x14ac:dyDescent="0.25">
      <c r="A2" s="235"/>
      <c r="B2" s="236" t="s">
        <v>168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</row>
    <row r="3" spans="1:15" ht="15.75" thickBot="1" x14ac:dyDescent="0.3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1"/>
    </row>
    <row r="4" spans="1:15" x14ac:dyDescent="0.25">
      <c r="A4" s="242"/>
      <c r="B4" s="236" t="s">
        <v>235</v>
      </c>
      <c r="C4" s="273"/>
      <c r="D4" s="236"/>
      <c r="E4" s="236"/>
      <c r="F4" s="236"/>
      <c r="G4" s="236"/>
      <c r="H4" s="236"/>
      <c r="I4" s="237"/>
      <c r="J4" s="237"/>
      <c r="K4" s="237"/>
      <c r="L4" s="237"/>
      <c r="M4" s="237"/>
      <c r="N4" s="237"/>
      <c r="O4" s="238"/>
    </row>
    <row r="5" spans="1:15" ht="15.75" thickBot="1" x14ac:dyDescent="0.3">
      <c r="A5" s="243"/>
      <c r="B5" s="244"/>
      <c r="C5" s="274"/>
      <c r="D5" s="244"/>
      <c r="E5" s="244"/>
      <c r="F5" s="244"/>
      <c r="G5" s="244"/>
      <c r="H5" s="244"/>
      <c r="I5" s="240"/>
      <c r="J5" s="240"/>
      <c r="K5" s="240"/>
      <c r="L5" s="240"/>
      <c r="M5" s="240"/>
      <c r="N5" s="240"/>
      <c r="O5" s="241"/>
    </row>
    <row r="6" spans="1:15" ht="15.75" thickBot="1" x14ac:dyDescent="0.3">
      <c r="A6" s="245" t="s">
        <v>226</v>
      </c>
      <c r="B6" s="246"/>
      <c r="C6" s="246"/>
      <c r="D6" s="247" t="s">
        <v>169</v>
      </c>
      <c r="E6" s="247" t="s">
        <v>170</v>
      </c>
      <c r="F6" s="247" t="s">
        <v>171</v>
      </c>
      <c r="G6" s="247" t="s">
        <v>172</v>
      </c>
      <c r="H6" s="247" t="s">
        <v>173</v>
      </c>
      <c r="I6" s="247" t="s">
        <v>174</v>
      </c>
      <c r="J6" s="247" t="s">
        <v>175</v>
      </c>
      <c r="K6" s="247" t="s">
        <v>176</v>
      </c>
      <c r="L6" s="247" t="s">
        <v>177</v>
      </c>
      <c r="M6" s="247" t="s">
        <v>178</v>
      </c>
      <c r="N6" s="247" t="s">
        <v>179</v>
      </c>
      <c r="O6" s="247" t="s">
        <v>180</v>
      </c>
    </row>
    <row r="7" spans="1:15" ht="15.75" thickBot="1" x14ac:dyDescent="0.3">
      <c r="A7" s="248"/>
      <c r="B7"/>
      <c r="C7" s="249" t="s">
        <v>236</v>
      </c>
      <c r="D7" s="250" t="s">
        <v>181</v>
      </c>
      <c r="E7" s="251" t="s">
        <v>181</v>
      </c>
      <c r="F7" s="250" t="s">
        <v>181</v>
      </c>
      <c r="G7" s="251" t="s">
        <v>181</v>
      </c>
      <c r="H7" s="250" t="s">
        <v>181</v>
      </c>
      <c r="I7" s="251" t="s">
        <v>181</v>
      </c>
      <c r="J7" s="250" t="s">
        <v>181</v>
      </c>
      <c r="K7" s="251" t="s">
        <v>181</v>
      </c>
      <c r="L7" s="250" t="s">
        <v>181</v>
      </c>
      <c r="M7" s="251" t="s">
        <v>181</v>
      </c>
      <c r="N7" s="250" t="s">
        <v>181</v>
      </c>
      <c r="O7" s="251" t="s">
        <v>181</v>
      </c>
    </row>
    <row r="8" spans="1:15" x14ac:dyDescent="0.25">
      <c r="A8" s="252" t="s">
        <v>182</v>
      </c>
      <c r="B8" s="253"/>
      <c r="C8" s="254"/>
      <c r="D8" s="255"/>
      <c r="E8" s="255"/>
      <c r="F8" s="255"/>
      <c r="G8" s="255"/>
      <c r="H8" s="254"/>
      <c r="I8" s="255"/>
      <c r="J8" s="254"/>
      <c r="K8" s="255"/>
      <c r="L8" s="254"/>
      <c r="M8" s="255"/>
      <c r="N8" s="254"/>
      <c r="O8" s="255"/>
    </row>
    <row r="9" spans="1:15" x14ac:dyDescent="0.25">
      <c r="A9"/>
      <c r="B9" s="256" t="s">
        <v>221</v>
      </c>
      <c r="C9" s="300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</row>
    <row r="10" spans="1:15" x14ac:dyDescent="0.25">
      <c r="A10"/>
      <c r="B10" s="256" t="s">
        <v>183</v>
      </c>
      <c r="C10" s="300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</row>
    <row r="11" spans="1:15" x14ac:dyDescent="0.25">
      <c r="A11"/>
      <c r="B11" s="256" t="s">
        <v>184</v>
      </c>
      <c r="C11" s="300" t="s">
        <v>237</v>
      </c>
      <c r="D11" s="258">
        <v>0</v>
      </c>
      <c r="E11" s="258">
        <v>0</v>
      </c>
      <c r="F11" s="258">
        <v>0</v>
      </c>
      <c r="G11" s="258">
        <v>0</v>
      </c>
      <c r="H11" s="258">
        <v>0</v>
      </c>
      <c r="I11" s="258">
        <v>0</v>
      </c>
      <c r="J11" s="258">
        <v>0</v>
      </c>
      <c r="K11" s="258">
        <v>0</v>
      </c>
      <c r="L11" s="258">
        <v>0</v>
      </c>
      <c r="M11" s="258">
        <v>0</v>
      </c>
      <c r="N11" s="258">
        <v>0</v>
      </c>
      <c r="O11" s="258">
        <v>0</v>
      </c>
    </row>
    <row r="12" spans="1:15" x14ac:dyDescent="0.25">
      <c r="A12" s="252" t="s">
        <v>185</v>
      </c>
      <c r="B12" s="253"/>
      <c r="C12" s="301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</row>
    <row r="13" spans="1:15" x14ac:dyDescent="0.25">
      <c r="A13"/>
      <c r="B13" s="256" t="s">
        <v>186</v>
      </c>
      <c r="C13" s="300" t="s">
        <v>238</v>
      </c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</row>
    <row r="14" spans="1:15" x14ac:dyDescent="0.25">
      <c r="A14"/>
      <c r="B14" s="256" t="s">
        <v>187</v>
      </c>
      <c r="C14" s="300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</row>
    <row r="15" spans="1:15" x14ac:dyDescent="0.25">
      <c r="A15"/>
      <c r="B15" s="256" t="s">
        <v>188</v>
      </c>
      <c r="C15" s="300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</row>
    <row r="16" spans="1:15" x14ac:dyDescent="0.25">
      <c r="A16"/>
      <c r="B16" s="256" t="s">
        <v>210</v>
      </c>
      <c r="C16" s="300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</row>
    <row r="17" spans="1:15" x14ac:dyDescent="0.25">
      <c r="A17"/>
      <c r="B17" s="256" t="s">
        <v>189</v>
      </c>
      <c r="C17" s="300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</row>
    <row r="18" spans="1:15" x14ac:dyDescent="0.25">
      <c r="A18"/>
      <c r="B18" s="256" t="s">
        <v>190</v>
      </c>
      <c r="C18" s="300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</row>
    <row r="19" spans="1:15" x14ac:dyDescent="0.25">
      <c r="A19" s="252" t="s">
        <v>191</v>
      </c>
      <c r="B19" s="253"/>
      <c r="C19" s="301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</row>
    <row r="20" spans="1:15" x14ac:dyDescent="0.25">
      <c r="A20"/>
      <c r="B20" s="256" t="s">
        <v>192</v>
      </c>
      <c r="C20" s="300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</row>
    <row r="21" spans="1:15" x14ac:dyDescent="0.25">
      <c r="A21"/>
      <c r="B21" s="256" t="s">
        <v>193</v>
      </c>
      <c r="C21" s="300" t="s">
        <v>222</v>
      </c>
      <c r="D21" s="258">
        <v>0</v>
      </c>
      <c r="E21" s="258">
        <v>0</v>
      </c>
      <c r="F21" s="258">
        <v>0</v>
      </c>
      <c r="G21" s="258">
        <v>0</v>
      </c>
      <c r="H21" s="258">
        <v>0</v>
      </c>
      <c r="I21" s="258">
        <v>0</v>
      </c>
      <c r="J21" s="258">
        <v>0</v>
      </c>
      <c r="K21" s="258">
        <v>0</v>
      </c>
      <c r="L21" s="258">
        <v>0</v>
      </c>
      <c r="M21" s="258">
        <v>0</v>
      </c>
      <c r="N21" s="258">
        <v>0</v>
      </c>
      <c r="O21" s="258">
        <v>0</v>
      </c>
    </row>
    <row r="22" spans="1:15" x14ac:dyDescent="0.25">
      <c r="A22"/>
      <c r="B22" s="256" t="s">
        <v>194</v>
      </c>
      <c r="C22" s="300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</row>
    <row r="23" spans="1:15" x14ac:dyDescent="0.25">
      <c r="A23" s="252" t="s">
        <v>43</v>
      </c>
      <c r="B23" s="253"/>
      <c r="C23" s="301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</row>
    <row r="24" spans="1:15" x14ac:dyDescent="0.25">
      <c r="A24"/>
      <c r="B24" s="256" t="s">
        <v>195</v>
      </c>
      <c r="C24" s="300" t="s">
        <v>240</v>
      </c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</row>
    <row r="25" spans="1:15" x14ac:dyDescent="0.25">
      <c r="A25"/>
      <c r="B25" s="256" t="s">
        <v>196</v>
      </c>
      <c r="C25" s="300" t="s">
        <v>239</v>
      </c>
      <c r="D25" s="258">
        <v>0</v>
      </c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</row>
    <row r="26" spans="1:15" x14ac:dyDescent="0.25">
      <c r="A26"/>
      <c r="B26" s="256" t="s">
        <v>197</v>
      </c>
      <c r="C26" s="300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</row>
    <row r="27" spans="1:15" x14ac:dyDescent="0.25">
      <c r="A27" s="252" t="s">
        <v>198</v>
      </c>
      <c r="B27" s="253"/>
      <c r="C27" s="301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</row>
    <row r="28" spans="1:15" x14ac:dyDescent="0.25">
      <c r="A28"/>
      <c r="B28" s="256" t="s">
        <v>199</v>
      </c>
      <c r="C28" s="300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</row>
    <row r="29" spans="1:15" x14ac:dyDescent="0.25">
      <c r="A29"/>
      <c r="B29" s="256" t="s">
        <v>200</v>
      </c>
      <c r="C29" s="300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</row>
    <row r="30" spans="1:15" x14ac:dyDescent="0.25">
      <c r="A30"/>
      <c r="B30" s="256" t="s">
        <v>201</v>
      </c>
      <c r="C30" s="300"/>
      <c r="D30" s="258">
        <v>0</v>
      </c>
      <c r="E30" s="258">
        <v>0</v>
      </c>
      <c r="F30" s="258"/>
      <c r="G30" s="258"/>
      <c r="H30" s="258"/>
      <c r="I30" s="258"/>
      <c r="J30" s="258"/>
      <c r="K30" s="258"/>
      <c r="L30" s="258"/>
      <c r="M30" s="258"/>
      <c r="N30" s="258"/>
      <c r="O30" s="258"/>
    </row>
    <row r="31" spans="1:15" x14ac:dyDescent="0.25">
      <c r="A31" s="252" t="s">
        <v>202</v>
      </c>
      <c r="B31" s="253"/>
      <c r="C31" s="259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</row>
    <row r="32" spans="1:15" x14ac:dyDescent="0.25">
      <c r="A32"/>
      <c r="B32" s="256" t="s">
        <v>203</v>
      </c>
      <c r="C32" s="257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</row>
    <row r="33" spans="1:15" x14ac:dyDescent="0.25">
      <c r="A33"/>
      <c r="B33" s="256" t="s">
        <v>204</v>
      </c>
      <c r="C33" s="257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</row>
    <row r="34" spans="1:15" ht="15.75" thickBot="1" x14ac:dyDescent="0.3">
      <c r="A34" s="240"/>
      <c r="B34" s="261" t="s">
        <v>205</v>
      </c>
      <c r="C34" s="262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</row>
    <row r="35" spans="1:15" x14ac:dyDescent="0.25">
      <c r="A35" s="264" t="s">
        <v>206</v>
      </c>
      <c r="B35" s="265"/>
      <c r="C35" s="266"/>
      <c r="D35" s="266">
        <f>SUM(D8:D34)</f>
        <v>0</v>
      </c>
      <c r="E35" s="266">
        <f t="shared" ref="E35:O35" si="0">SUM(E8:E34)</f>
        <v>0</v>
      </c>
      <c r="F35" s="266">
        <f t="shared" si="0"/>
        <v>0</v>
      </c>
      <c r="G35" s="266">
        <f t="shared" si="0"/>
        <v>0</v>
      </c>
      <c r="H35" s="266">
        <f t="shared" si="0"/>
        <v>0</v>
      </c>
      <c r="I35" s="266">
        <f t="shared" si="0"/>
        <v>0</v>
      </c>
      <c r="J35" s="266">
        <f t="shared" si="0"/>
        <v>0</v>
      </c>
      <c r="K35" s="266">
        <f t="shared" si="0"/>
        <v>0</v>
      </c>
      <c r="L35" s="266">
        <f t="shared" si="0"/>
        <v>0</v>
      </c>
      <c r="M35" s="266">
        <f t="shared" si="0"/>
        <v>0</v>
      </c>
      <c r="N35" s="266">
        <f t="shared" si="0"/>
        <v>0</v>
      </c>
      <c r="O35" s="266">
        <f t="shared" si="0"/>
        <v>0</v>
      </c>
    </row>
    <row r="36" spans="1:15" x14ac:dyDescent="0.25">
      <c r="A36"/>
      <c r="B36" s="267" t="s">
        <v>207</v>
      </c>
      <c r="C36"/>
      <c r="D36" s="268">
        <v>0</v>
      </c>
      <c r="E36" s="268">
        <f>D37</f>
        <v>0</v>
      </c>
      <c r="F36" s="268">
        <f t="shared" ref="F36:O36" si="1">E37</f>
        <v>0</v>
      </c>
      <c r="G36" s="268">
        <f t="shared" si="1"/>
        <v>0</v>
      </c>
      <c r="H36" s="268">
        <f t="shared" si="1"/>
        <v>0</v>
      </c>
      <c r="I36" s="268">
        <f t="shared" si="1"/>
        <v>0</v>
      </c>
      <c r="J36" s="268">
        <f t="shared" si="1"/>
        <v>0</v>
      </c>
      <c r="K36" s="268">
        <f t="shared" si="1"/>
        <v>0</v>
      </c>
      <c r="L36" s="268">
        <f t="shared" si="1"/>
        <v>0</v>
      </c>
      <c r="M36" s="268">
        <f t="shared" si="1"/>
        <v>0</v>
      </c>
      <c r="N36" s="268">
        <f t="shared" si="1"/>
        <v>0</v>
      </c>
      <c r="O36" s="268">
        <f t="shared" si="1"/>
        <v>0</v>
      </c>
    </row>
    <row r="37" spans="1:15" x14ac:dyDescent="0.25">
      <c r="A37"/>
      <c r="B37" s="269" t="s">
        <v>208</v>
      </c>
      <c r="C37"/>
      <c r="D37" s="268">
        <f>+'Cash Flow'!C57</f>
        <v>0</v>
      </c>
      <c r="E37" s="268">
        <f>+'Cash Flow'!D57</f>
        <v>0</v>
      </c>
      <c r="F37" s="268">
        <f>+'Cash Flow'!E57</f>
        <v>0</v>
      </c>
      <c r="G37" s="268">
        <f>+'Cash Flow'!F57</f>
        <v>0</v>
      </c>
      <c r="H37" s="268">
        <f>+'Cash Flow'!G57</f>
        <v>0</v>
      </c>
      <c r="I37" s="268">
        <f>+'Cash Flow'!H57</f>
        <v>0</v>
      </c>
      <c r="J37" s="268">
        <f>+'Cash Flow'!I57</f>
        <v>0</v>
      </c>
      <c r="K37" s="268">
        <f>+'Cash Flow'!J57</f>
        <v>0</v>
      </c>
      <c r="L37" s="268">
        <f>+'Cash Flow'!K57</f>
        <v>0</v>
      </c>
      <c r="M37" s="268">
        <f>+'Cash Flow'!L57</f>
        <v>0</v>
      </c>
      <c r="N37" s="268">
        <f>+'Cash Flow'!M57</f>
        <v>0</v>
      </c>
      <c r="O37" s="268">
        <f>+'Cash Flow'!N57</f>
        <v>0</v>
      </c>
    </row>
    <row r="38" spans="1:15" ht="15.75" thickBot="1" x14ac:dyDescent="0.3">
      <c r="A38" s="270" t="s">
        <v>209</v>
      </c>
      <c r="B38" s="271"/>
      <c r="C38" s="272"/>
      <c r="D38" s="272">
        <f>D37-D36-D35</f>
        <v>0</v>
      </c>
      <c r="E38" s="272">
        <f t="shared" ref="E38:O38" si="2">E37-E36-E35</f>
        <v>0</v>
      </c>
      <c r="F38" s="272">
        <f t="shared" si="2"/>
        <v>0</v>
      </c>
      <c r="G38" s="272">
        <f t="shared" si="2"/>
        <v>0</v>
      </c>
      <c r="H38" s="272">
        <f t="shared" si="2"/>
        <v>0</v>
      </c>
      <c r="I38" s="272">
        <f t="shared" si="2"/>
        <v>0</v>
      </c>
      <c r="J38" s="272">
        <f t="shared" si="2"/>
        <v>0</v>
      </c>
      <c r="K38" s="272">
        <f t="shared" si="2"/>
        <v>0</v>
      </c>
      <c r="L38" s="272">
        <f t="shared" si="2"/>
        <v>0</v>
      </c>
      <c r="M38" s="272">
        <f t="shared" si="2"/>
        <v>0</v>
      </c>
      <c r="N38" s="272">
        <f t="shared" si="2"/>
        <v>0</v>
      </c>
      <c r="O38" s="272">
        <f t="shared" si="2"/>
        <v>0</v>
      </c>
    </row>
    <row r="39" spans="1:15" ht="15.75" thickTop="1" x14ac:dyDescent="0.25"/>
  </sheetData>
  <sheetProtection selectLockedCells="1"/>
  <mergeCells count="1">
    <mergeCell ref="A1:O1"/>
  </mergeCells>
  <phoneticPr fontId="44" type="noConversion"/>
  <pageMargins left="0.5" right="0.5" top="0.5" bottom="0.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 fitToPage="1"/>
  </sheetPr>
  <dimension ref="A1:G54"/>
  <sheetViews>
    <sheetView showGridLines="0" topLeftCell="A5" zoomScale="115" zoomScaleNormal="115" workbookViewId="0">
      <selection activeCell="F5" sqref="F5"/>
    </sheetView>
  </sheetViews>
  <sheetFormatPr defaultColWidth="9.140625" defaultRowHeight="15" x14ac:dyDescent="0.25"/>
  <cols>
    <col min="1" max="1" width="1.7109375" style="153" customWidth="1"/>
    <col min="2" max="2" width="3.42578125" style="153" customWidth="1"/>
    <col min="3" max="3" width="20.7109375" style="153" customWidth="1"/>
    <col min="4" max="4" width="17.140625" style="153" customWidth="1"/>
    <col min="5" max="6" width="16.42578125" style="154" bestFit="1" customWidth="1"/>
    <col min="7" max="7" width="14.7109375" style="153" bestFit="1" customWidth="1"/>
    <col min="8" max="16384" width="9.140625" style="153"/>
  </cols>
  <sheetData>
    <row r="1" spans="1:7" ht="18.75" x14ac:dyDescent="0.3">
      <c r="A1" s="315" t="s">
        <v>233</v>
      </c>
      <c r="B1" s="315"/>
      <c r="C1" s="315"/>
      <c r="D1" s="315"/>
      <c r="E1" s="315"/>
    </row>
    <row r="2" spans="1:7" s="156" customFormat="1" ht="15.75" x14ac:dyDescent="0.25">
      <c r="A2" s="155"/>
      <c r="D2" s="316" t="s">
        <v>166</v>
      </c>
      <c r="E2" s="317"/>
      <c r="F2" s="317"/>
      <c r="G2" s="155"/>
    </row>
    <row r="3" spans="1:7" ht="15.75" customHeight="1" x14ac:dyDescent="0.25">
      <c r="A3" s="157"/>
      <c r="B3" s="158"/>
      <c r="C3" s="158"/>
      <c r="D3" s="158"/>
      <c r="E3" s="159"/>
      <c r="F3" s="159"/>
      <c r="G3" s="157"/>
    </row>
    <row r="4" spans="1:7" ht="15.75" customHeight="1" x14ac:dyDescent="0.25">
      <c r="A4" s="157"/>
      <c r="B4" s="322" t="s">
        <v>54</v>
      </c>
      <c r="C4" s="322"/>
      <c r="D4" s="322"/>
      <c r="E4" s="49" t="s">
        <v>104</v>
      </c>
      <c r="F4" s="49" t="s">
        <v>32</v>
      </c>
      <c r="G4" s="49" t="s">
        <v>33</v>
      </c>
    </row>
    <row r="5" spans="1:7" x14ac:dyDescent="0.25">
      <c r="A5" s="157"/>
      <c r="B5" s="155"/>
      <c r="C5" s="155" t="s">
        <v>55</v>
      </c>
      <c r="D5" s="157"/>
      <c r="E5" s="160">
        <f>'Cash Flow'!O57</f>
        <v>0</v>
      </c>
      <c r="F5" s="160">
        <f>'Cash Flow'!P57</f>
        <v>0</v>
      </c>
      <c r="G5" s="160">
        <f>'Cash Flow'!Q57</f>
        <v>0</v>
      </c>
    </row>
    <row r="6" spans="1:7" ht="15.75" thickBot="1" x14ac:dyDescent="0.3">
      <c r="A6" s="157"/>
      <c r="B6" s="155"/>
      <c r="C6" s="155" t="s">
        <v>56</v>
      </c>
      <c r="D6" s="157"/>
      <c r="E6" s="160">
        <v>0</v>
      </c>
      <c r="F6" s="160">
        <v>0</v>
      </c>
      <c r="G6" s="160">
        <v>0</v>
      </c>
    </row>
    <row r="7" spans="1:7" ht="15.75" thickBot="1" x14ac:dyDescent="0.3">
      <c r="A7" s="157"/>
      <c r="B7" s="155"/>
      <c r="C7" s="162" t="s">
        <v>57</v>
      </c>
      <c r="D7" s="157"/>
      <c r="E7" s="164">
        <f>SUM(E5-E6)</f>
        <v>0</v>
      </c>
      <c r="F7" s="164">
        <f>SUM(F5-F6)</f>
        <v>0</v>
      </c>
      <c r="G7" s="164">
        <f>SUM(G5-G6)</f>
        <v>0</v>
      </c>
    </row>
    <row r="8" spans="1:7" x14ac:dyDescent="0.25">
      <c r="A8" s="157"/>
      <c r="B8" s="155"/>
      <c r="C8" s="155"/>
      <c r="D8" s="157"/>
      <c r="E8" s="163"/>
      <c r="F8" s="163"/>
      <c r="G8" s="163"/>
    </row>
    <row r="9" spans="1:7" ht="14.45" customHeight="1" x14ac:dyDescent="0.25">
      <c r="A9" s="157"/>
      <c r="B9" s="322" t="s">
        <v>58</v>
      </c>
      <c r="C9" s="322"/>
      <c r="D9" s="322"/>
      <c r="E9" s="161"/>
      <c r="F9" s="161"/>
      <c r="G9" s="161"/>
    </row>
    <row r="10" spans="1:7" x14ac:dyDescent="0.25">
      <c r="A10" s="157"/>
      <c r="B10" s="155"/>
      <c r="C10" s="319" t="s">
        <v>106</v>
      </c>
      <c r="D10" s="319"/>
      <c r="E10" s="165">
        <v>0</v>
      </c>
      <c r="F10" s="165">
        <f>+Inventory_Avail</f>
        <v>0</v>
      </c>
      <c r="G10" s="165">
        <f>+Inventory_Avail</f>
        <v>0</v>
      </c>
    </row>
    <row r="11" spans="1:7" x14ac:dyDescent="0.25">
      <c r="A11" s="157"/>
      <c r="B11" s="155"/>
      <c r="C11" s="319" t="s">
        <v>51</v>
      </c>
      <c r="D11" s="319"/>
      <c r="E11" s="285">
        <f>SUM('Cash Flow'!C81:N81)</f>
        <v>0</v>
      </c>
      <c r="F11" s="165">
        <f>+'Cash Flow'!P81</f>
        <v>0</v>
      </c>
      <c r="G11" s="165">
        <f>+'Cash Flow'!Q81</f>
        <v>0</v>
      </c>
    </row>
    <row r="12" spans="1:7" ht="15.75" thickBot="1" x14ac:dyDescent="0.3">
      <c r="A12" s="157"/>
      <c r="B12" s="155"/>
      <c r="C12" s="155"/>
      <c r="D12" s="157"/>
      <c r="E12" s="166"/>
      <c r="F12" s="166"/>
      <c r="G12" s="166"/>
    </row>
    <row r="13" spans="1:7" ht="15.75" thickBot="1" x14ac:dyDescent="0.3">
      <c r="A13" s="157"/>
      <c r="B13" s="155"/>
      <c r="C13" s="162" t="s">
        <v>59</v>
      </c>
      <c r="D13" s="157"/>
      <c r="E13" s="164">
        <f>SUM(E10:E11)</f>
        <v>0</v>
      </c>
      <c r="F13" s="164">
        <f>SUM(F10:F11)</f>
        <v>0</v>
      </c>
      <c r="G13" s="164">
        <f>SUM(G10:G11)</f>
        <v>0</v>
      </c>
    </row>
    <row r="14" spans="1:7" ht="15.75" thickBot="1" x14ac:dyDescent="0.3">
      <c r="A14" s="157"/>
      <c r="B14" s="155"/>
      <c r="C14" s="162" t="s">
        <v>60</v>
      </c>
      <c r="D14" s="157"/>
      <c r="E14" s="164">
        <f>IF(OR(Net_Sales,COGS),Net_Sales-COGS,0)</f>
        <v>0</v>
      </c>
      <c r="F14" s="164">
        <f>F7-F13</f>
        <v>0</v>
      </c>
      <c r="G14" s="164">
        <f>G7-G13</f>
        <v>0</v>
      </c>
    </row>
    <row r="15" spans="1:7" x14ac:dyDescent="0.25">
      <c r="A15" s="157"/>
      <c r="B15" s="155"/>
      <c r="C15" s="162"/>
      <c r="D15" s="157"/>
      <c r="E15" s="284"/>
      <c r="F15" s="284"/>
      <c r="G15" s="284"/>
    </row>
    <row r="16" spans="1:7" ht="15.75" customHeight="1" x14ac:dyDescent="0.25">
      <c r="A16" s="157"/>
      <c r="B16" s="155"/>
      <c r="C16" s="155"/>
      <c r="D16" s="157"/>
      <c r="E16" s="161"/>
      <c r="F16" s="161"/>
      <c r="G16" s="161"/>
    </row>
    <row r="17" spans="1:7" x14ac:dyDescent="0.25">
      <c r="A17" s="157"/>
      <c r="B17" s="320" t="s">
        <v>154</v>
      </c>
      <c r="C17" s="320"/>
      <c r="D17" s="320"/>
      <c r="E17" s="161"/>
      <c r="F17" s="161"/>
      <c r="G17" s="161"/>
    </row>
    <row r="18" spans="1:7" x14ac:dyDescent="0.25">
      <c r="A18" s="157"/>
      <c r="B18" s="155"/>
      <c r="C18" s="155" t="str">
        <f>'Cash Flow'!A67</f>
        <v>Accounting</v>
      </c>
      <c r="D18" s="157"/>
      <c r="E18" s="167">
        <f>SUM('Cash Flow'!C67:N67)</f>
        <v>0</v>
      </c>
      <c r="F18" s="167">
        <f>'Cash Flow'!P67</f>
        <v>0</v>
      </c>
      <c r="G18" s="167">
        <f>'Cash Flow'!Q67</f>
        <v>0</v>
      </c>
    </row>
    <row r="19" spans="1:7" x14ac:dyDescent="0.25">
      <c r="A19" s="157"/>
      <c r="B19" s="155"/>
      <c r="C19" s="155" t="str">
        <f>'Cash Flow'!A68</f>
        <v>Advertising</v>
      </c>
      <c r="D19" s="157"/>
      <c r="E19" s="167">
        <f>SUM('Cash Flow'!C68:N68)</f>
        <v>0</v>
      </c>
      <c r="F19" s="167">
        <f>'Cash Flow'!P68</f>
        <v>0</v>
      </c>
      <c r="G19" s="167">
        <f>'Cash Flow'!Q68</f>
        <v>0</v>
      </c>
    </row>
    <row r="20" spans="1:7" x14ac:dyDescent="0.25">
      <c r="A20" s="157"/>
      <c r="B20" s="155"/>
      <c r="C20" s="155" t="str">
        <f>'Cash Flow'!A69</f>
        <v>Automobile</v>
      </c>
      <c r="D20" s="157"/>
      <c r="E20" s="167">
        <f>SUM('Cash Flow'!C69:N69)</f>
        <v>0</v>
      </c>
      <c r="F20" s="167">
        <f>'Cash Flow'!P69</f>
        <v>0</v>
      </c>
      <c r="G20" s="167">
        <f>'Cash Flow'!Q69</f>
        <v>0</v>
      </c>
    </row>
    <row r="21" spans="1:7" x14ac:dyDescent="0.25">
      <c r="A21" s="157"/>
      <c r="B21" s="155"/>
      <c r="C21" s="155" t="str">
        <f>'Cash Flow'!A70</f>
        <v>Bad Debts</v>
      </c>
      <c r="D21" s="157"/>
      <c r="E21" s="167">
        <f>SUM('Cash Flow'!C70:N70)</f>
        <v>0</v>
      </c>
      <c r="F21" s="167">
        <f>'Cash Flow'!P70</f>
        <v>0</v>
      </c>
      <c r="G21" s="167">
        <f>'Cash Flow'!Q70</f>
        <v>0</v>
      </c>
    </row>
    <row r="22" spans="1:7" x14ac:dyDescent="0.25">
      <c r="A22" s="157"/>
      <c r="B22" s="155"/>
      <c r="C22" s="155" t="str">
        <f>'Cash Flow'!A71</f>
        <v>Building</v>
      </c>
      <c r="D22" s="157"/>
      <c r="E22" s="167">
        <f>SUM('Cash Flow'!C71:N71)</f>
        <v>0</v>
      </c>
      <c r="F22" s="167">
        <f>'Cash Flow'!P71</f>
        <v>0</v>
      </c>
      <c r="G22" s="167">
        <f>'Cash Flow'!Q71</f>
        <v>0</v>
      </c>
    </row>
    <row r="23" spans="1:7" x14ac:dyDescent="0.25">
      <c r="A23" s="157"/>
      <c r="B23" s="155"/>
      <c r="C23" s="155" t="str">
        <f>'Cash Flow'!A72</f>
        <v>City/County Services (water/garbage/sewer)</v>
      </c>
      <c r="D23" s="157"/>
      <c r="E23" s="167">
        <f>SUM('Cash Flow'!C72:N72)</f>
        <v>0</v>
      </c>
      <c r="F23" s="167">
        <f>'Cash Flow'!P72</f>
        <v>0</v>
      </c>
      <c r="G23" s="167">
        <f>'Cash Flow'!Q72</f>
        <v>0</v>
      </c>
    </row>
    <row r="24" spans="1:7" x14ac:dyDescent="0.25">
      <c r="A24" s="157"/>
      <c r="B24" s="155"/>
      <c r="C24" s="155" t="s">
        <v>156</v>
      </c>
      <c r="D24" s="157"/>
      <c r="E24" s="167">
        <f>+'Purchases List'!H31</f>
        <v>0</v>
      </c>
      <c r="F24" s="167">
        <f>+E24</f>
        <v>0</v>
      </c>
      <c r="G24" s="167">
        <f>+F24</f>
        <v>0</v>
      </c>
    </row>
    <row r="25" spans="1:7" x14ac:dyDescent="0.25">
      <c r="A25" s="157"/>
      <c r="B25" s="155"/>
      <c r="C25" s="155" t="str">
        <f>'Cash Flow'!A73</f>
        <v>Electricity</v>
      </c>
      <c r="D25" s="157"/>
      <c r="E25" s="167">
        <f>SUM('Cash Flow'!C73:N73)</f>
        <v>0</v>
      </c>
      <c r="F25" s="167">
        <f>'Cash Flow'!P73</f>
        <v>0</v>
      </c>
      <c r="G25" s="167">
        <f>'Cash Flow'!Q73</f>
        <v>0</v>
      </c>
    </row>
    <row r="26" spans="1:7" x14ac:dyDescent="0.25">
      <c r="A26" s="157"/>
      <c r="B26" s="155"/>
      <c r="C26" s="155" t="str">
        <f>'Cash Flow'!A74</f>
        <v>Employee Benefits Program</v>
      </c>
      <c r="D26" s="157"/>
      <c r="E26" s="167">
        <f>SUM('Cash Flow'!C74:N74)</f>
        <v>0</v>
      </c>
      <c r="F26" s="167">
        <f>'Cash Flow'!P74</f>
        <v>0</v>
      </c>
      <c r="G26" s="167">
        <f>'Cash Flow'!Q74</f>
        <v>0</v>
      </c>
    </row>
    <row r="27" spans="1:7" x14ac:dyDescent="0.25">
      <c r="A27" s="157"/>
      <c r="B27" s="155"/>
      <c r="C27" s="155" t="str">
        <f>'Cash Flow'!A75</f>
        <v>Equipment &amp; Materials</v>
      </c>
      <c r="D27" s="157"/>
      <c r="E27" s="167">
        <f>SUM('Cash Flow'!C75:N75)</f>
        <v>0</v>
      </c>
      <c r="F27" s="167">
        <f>'Cash Flow'!P75</f>
        <v>0</v>
      </c>
      <c r="G27" s="167">
        <f>'Cash Flow'!Q75</f>
        <v>0</v>
      </c>
    </row>
    <row r="28" spans="1:7" x14ac:dyDescent="0.25">
      <c r="A28" s="157"/>
      <c r="B28" s="155"/>
      <c r="C28" s="155" t="str">
        <f>'Cash Flow'!A76</f>
        <v>Equipment Lease</v>
      </c>
      <c r="D28" s="157"/>
      <c r="E28" s="167">
        <f>SUM('Cash Flow'!C76:N76)</f>
        <v>0</v>
      </c>
      <c r="F28" s="167">
        <f>'Cash Flow'!P76</f>
        <v>0</v>
      </c>
      <c r="G28" s="167">
        <f>'Cash Flow'!Q76</f>
        <v>0</v>
      </c>
    </row>
    <row r="29" spans="1:7" x14ac:dyDescent="0.25">
      <c r="A29" s="157"/>
      <c r="B29" s="155"/>
      <c r="C29" s="155" t="str">
        <f>'Cash Flow'!A77</f>
        <v>Furniture and Fixtures</v>
      </c>
      <c r="D29" s="157"/>
      <c r="E29" s="167">
        <f>SUM('Cash Flow'!C77:N77)</f>
        <v>0</v>
      </c>
      <c r="F29" s="167">
        <f>'Cash Flow'!P77</f>
        <v>0</v>
      </c>
      <c r="G29" s="167">
        <f>'Cash Flow'!Q77</f>
        <v>0</v>
      </c>
    </row>
    <row r="30" spans="1:7" x14ac:dyDescent="0.25">
      <c r="A30" s="157"/>
      <c r="B30" s="155"/>
      <c r="C30" s="155" t="str">
        <f>'Cash Flow'!A78</f>
        <v>Insurance</v>
      </c>
      <c r="D30" s="157"/>
      <c r="E30" s="167">
        <f>SUM('Cash Flow'!C78:N78)</f>
        <v>0</v>
      </c>
      <c r="F30" s="167">
        <f>'Cash Flow'!P78</f>
        <v>0</v>
      </c>
      <c r="G30" s="167">
        <f>'Cash Flow'!Q78</f>
        <v>0</v>
      </c>
    </row>
    <row r="31" spans="1:7" x14ac:dyDescent="0.25">
      <c r="A31" s="157"/>
      <c r="B31" s="155"/>
      <c r="C31" s="155" t="str">
        <f>'Cash Flow'!A79</f>
        <v>Interest Payment (business loan)</v>
      </c>
      <c r="D31" s="157"/>
      <c r="E31" s="167">
        <f>SUM('Cash Flow'!C79:N79)</f>
        <v>0</v>
      </c>
      <c r="F31" s="167">
        <f>'Cash Flow'!P79</f>
        <v>0</v>
      </c>
      <c r="G31" s="167">
        <f>'Cash Flow'!Q79</f>
        <v>0</v>
      </c>
    </row>
    <row r="32" spans="1:7" ht="12.75" customHeight="1" x14ac:dyDescent="0.25">
      <c r="A32" s="157"/>
      <c r="B32" s="155"/>
      <c r="C32" s="155" t="str">
        <f>'Cash Flow'!A80</f>
        <v>Internet Connection Services</v>
      </c>
      <c r="D32" s="157"/>
      <c r="E32" s="167">
        <f>SUM('Cash Flow'!C80:N80)</f>
        <v>0</v>
      </c>
      <c r="F32" s="167">
        <f>'Cash Flow'!P80</f>
        <v>0</v>
      </c>
      <c r="G32" s="167">
        <f>'Cash Flow'!Q80</f>
        <v>0</v>
      </c>
    </row>
    <row r="33" spans="1:7" ht="12.75" customHeight="1" x14ac:dyDescent="0.25">
      <c r="A33" s="157"/>
      <c r="B33" s="155"/>
      <c r="C33" s="155" t="str">
        <f>'Cash Flow'!A82</f>
        <v>Land</v>
      </c>
      <c r="D33" s="155"/>
      <c r="E33" s="167">
        <f>SUM('Cash Flow'!C82:N82)</f>
        <v>0</v>
      </c>
      <c r="F33" s="167">
        <f>'Cash Flow'!P82</f>
        <v>0</v>
      </c>
      <c r="G33" s="167">
        <f>'Cash Flow'!Q82</f>
        <v>0</v>
      </c>
    </row>
    <row r="34" spans="1:7" ht="12.75" customHeight="1" x14ac:dyDescent="0.25">
      <c r="A34" s="157"/>
      <c r="B34" s="155"/>
      <c r="C34" s="155" t="str">
        <f>'Cash Flow'!A83</f>
        <v>Legal</v>
      </c>
      <c r="D34" s="155"/>
      <c r="E34" s="167">
        <f>SUM('Cash Flow'!C83:N83)</f>
        <v>0</v>
      </c>
      <c r="F34" s="167">
        <f>'Cash Flow'!P83</f>
        <v>0</v>
      </c>
      <c r="G34" s="167">
        <f>'Cash Flow'!Q83</f>
        <v>0</v>
      </c>
    </row>
    <row r="35" spans="1:7" ht="12.75" customHeight="1" x14ac:dyDescent="0.25">
      <c r="A35" s="157"/>
      <c r="B35" s="155"/>
      <c r="C35" s="155" t="str">
        <f>'Cash Flow'!A84</f>
        <v>License/Permits</v>
      </c>
      <c r="D35" s="155"/>
      <c r="E35" s="167">
        <f>SUM('Cash Flow'!C84:N84)</f>
        <v>0</v>
      </c>
      <c r="F35" s="167">
        <f>'Cash Flow'!P84</f>
        <v>0</v>
      </c>
      <c r="G35" s="167">
        <f>'Cash Flow'!Q84</f>
        <v>0</v>
      </c>
    </row>
    <row r="36" spans="1:7" ht="12.75" customHeight="1" x14ac:dyDescent="0.25">
      <c r="A36" s="157"/>
      <c r="B36" s="155"/>
      <c r="C36" s="155" t="str">
        <f>'Cash Flow'!A85</f>
        <v>Miscellaneous / Administrative</v>
      </c>
      <c r="D36" s="155"/>
      <c r="E36" s="167">
        <f>SUM('Cash Flow'!C85:N85)</f>
        <v>0</v>
      </c>
      <c r="F36" s="167">
        <f>'Cash Flow'!P85</f>
        <v>0</v>
      </c>
      <c r="G36" s="167">
        <f>'Cash Flow'!Q85</f>
        <v>0</v>
      </c>
    </row>
    <row r="37" spans="1:7" ht="12.75" customHeight="1" x14ac:dyDescent="0.25">
      <c r="A37" s="157"/>
      <c r="B37" s="155"/>
      <c r="C37" s="155" t="str">
        <f>'Cash Flow'!A86</f>
        <v>Merchant Fees (Credit Cards)</v>
      </c>
      <c r="D37" s="155"/>
      <c r="E37" s="167">
        <f>SUM('Cash Flow'!C86:N86)</f>
        <v>0</v>
      </c>
      <c r="F37" s="167">
        <f>'Cash Flow'!P86</f>
        <v>0</v>
      </c>
      <c r="G37" s="167">
        <f>'Cash Flow'!Q86</f>
        <v>0</v>
      </c>
    </row>
    <row r="38" spans="1:7" ht="12.75" customHeight="1" x14ac:dyDescent="0.25">
      <c r="A38" s="157"/>
      <c r="B38" s="155"/>
      <c r="C38" s="155" t="s">
        <v>157</v>
      </c>
      <c r="D38" s="155"/>
      <c r="E38" s="167">
        <f>SUM('Cash Flow'!C65:N65)</f>
        <v>0</v>
      </c>
      <c r="F38" s="167">
        <f>+'Cash Flow'!P65</f>
        <v>0</v>
      </c>
      <c r="G38" s="167">
        <f>+'Cash Flow'!Q65</f>
        <v>0</v>
      </c>
    </row>
    <row r="39" spans="1:7" ht="12.75" customHeight="1" x14ac:dyDescent="0.25">
      <c r="A39" s="157"/>
      <c r="B39" s="155"/>
      <c r="C39" s="155" t="str">
        <f>'Cash Flow'!A66</f>
        <v>Payroll Expenses (15% of gross wages)</v>
      </c>
      <c r="D39" s="155"/>
      <c r="E39" s="167">
        <f>SUM('Cash Flow'!C66:N66)</f>
        <v>0</v>
      </c>
      <c r="F39" s="167">
        <f>'Cash Flow'!P66</f>
        <v>0</v>
      </c>
      <c r="G39" s="167">
        <f>'Cash Flow'!Q66</f>
        <v>0</v>
      </c>
    </row>
    <row r="40" spans="1:7" ht="12.75" customHeight="1" x14ac:dyDescent="0.25">
      <c r="A40" s="157"/>
      <c r="B40" s="155"/>
      <c r="C40" s="155" t="str">
        <f>'Cash Flow'!A87</f>
        <v>Postage</v>
      </c>
      <c r="D40" s="155"/>
      <c r="E40" s="167">
        <f>SUM('Cash Flow'!C87:N87)</f>
        <v>0</v>
      </c>
      <c r="F40" s="167">
        <f>'Cash Flow'!P87</f>
        <v>0</v>
      </c>
      <c r="G40" s="167">
        <f>'Cash Flow'!Q87</f>
        <v>0</v>
      </c>
    </row>
    <row r="41" spans="1:7" ht="12.75" customHeight="1" x14ac:dyDescent="0.25">
      <c r="A41" s="157"/>
      <c r="B41" s="155"/>
      <c r="C41" s="155" t="str">
        <f>'Cash Flow'!A89</f>
        <v>Rent/Lease</v>
      </c>
      <c r="D41" s="155"/>
      <c r="E41" s="167">
        <f>SUM('Cash Flow'!C89:N89)</f>
        <v>0</v>
      </c>
      <c r="F41" s="167">
        <f>'Cash Flow'!P89</f>
        <v>0</v>
      </c>
      <c r="G41" s="167">
        <f>'Cash Flow'!Q89</f>
        <v>0</v>
      </c>
    </row>
    <row r="42" spans="1:7" ht="12.75" customHeight="1" x14ac:dyDescent="0.25">
      <c r="A42" s="157"/>
      <c r="B42" s="155"/>
      <c r="C42" s="155" t="str">
        <f>'Cash Flow'!A90</f>
        <v>Repairs &amp; Maintenance</v>
      </c>
      <c r="D42" s="155"/>
      <c r="E42" s="167">
        <f>SUM('Cash Flow'!C90:N90)</f>
        <v>0</v>
      </c>
      <c r="F42" s="167">
        <f>'Cash Flow'!P90</f>
        <v>0</v>
      </c>
      <c r="G42" s="167">
        <f>'Cash Flow'!Q90</f>
        <v>0</v>
      </c>
    </row>
    <row r="43" spans="1:7" ht="12.75" customHeight="1" x14ac:dyDescent="0.25">
      <c r="A43" s="157"/>
      <c r="B43" s="155"/>
      <c r="C43" s="155" t="str">
        <f>'Cash Flow'!A91</f>
        <v>Software CRM</v>
      </c>
      <c r="D43" s="155"/>
      <c r="E43" s="167">
        <f>SUM('Cash Flow'!C91:N91)</f>
        <v>0</v>
      </c>
      <c r="F43" s="167">
        <f>'Cash Flow'!P91</f>
        <v>0</v>
      </c>
      <c r="G43" s="167">
        <f>'Cash Flow'!Q91</f>
        <v>0</v>
      </c>
    </row>
    <row r="44" spans="1:7" ht="12.75" customHeight="1" x14ac:dyDescent="0.25">
      <c r="A44" s="157"/>
      <c r="B44" s="155"/>
      <c r="C44" s="155" t="str">
        <f>'Cash Flow'!A92</f>
        <v>Supplies (office &amp; operating)</v>
      </c>
      <c r="D44" s="155"/>
      <c r="E44" s="167">
        <f>SUM('Cash Flow'!C92:N92)</f>
        <v>0</v>
      </c>
      <c r="F44" s="167">
        <f>'Cash Flow'!P92</f>
        <v>0</v>
      </c>
      <c r="G44" s="167">
        <f>'Cash Flow'!Q92</f>
        <v>0</v>
      </c>
    </row>
    <row r="45" spans="1:7" ht="12.75" customHeight="1" x14ac:dyDescent="0.25">
      <c r="A45" s="157"/>
      <c r="B45" s="155"/>
      <c r="C45" s="155" t="str">
        <f>'Cash Flow'!A93</f>
        <v>Taxes - Property</v>
      </c>
      <c r="D45" s="155"/>
      <c r="E45" s="167">
        <f>SUM('Cash Flow'!C93:N93)</f>
        <v>0</v>
      </c>
      <c r="F45" s="167">
        <f>'Cash Flow'!P93</f>
        <v>0</v>
      </c>
      <c r="G45" s="167">
        <f>'Cash Flow'!Q93</f>
        <v>0</v>
      </c>
    </row>
    <row r="46" spans="1:7" ht="12.75" customHeight="1" x14ac:dyDescent="0.25">
      <c r="A46" s="157"/>
      <c r="B46" s="155"/>
      <c r="C46" s="155" t="str">
        <f>'Cash Flow'!A94</f>
        <v>Taxes -</v>
      </c>
      <c r="D46" s="155"/>
      <c r="E46" s="167">
        <f>SUM('Cash Flow'!C94:N94)</f>
        <v>0</v>
      </c>
      <c r="F46" s="167">
        <f>'Cash Flow'!P94</f>
        <v>0</v>
      </c>
      <c r="G46" s="167">
        <f>'Cash Flow'!Q94</f>
        <v>0</v>
      </c>
    </row>
    <row r="47" spans="1:7" ht="12.75" customHeight="1" x14ac:dyDescent="0.25">
      <c r="A47" s="157"/>
      <c r="B47" s="155"/>
      <c r="C47" s="155" t="str">
        <f>'Cash Flow'!A95</f>
        <v>Telephone (voice)</v>
      </c>
      <c r="D47" s="155"/>
      <c r="E47" s="167">
        <f>SUM('Cash Flow'!C95:N95)</f>
        <v>0</v>
      </c>
      <c r="F47" s="167">
        <f>'Cash Flow'!P95</f>
        <v>0</v>
      </c>
      <c r="G47" s="167">
        <f>'Cash Flow'!Q95</f>
        <v>0</v>
      </c>
    </row>
    <row r="48" spans="1:7" ht="12.75" customHeight="1" x14ac:dyDescent="0.25">
      <c r="A48" s="157"/>
      <c r="B48" s="155"/>
      <c r="C48" s="155" t="str">
        <f>'Cash Flow'!A96</f>
        <v>Training</v>
      </c>
      <c r="D48" s="155"/>
      <c r="E48" s="167">
        <f>SUM('Cash Flow'!C96:N96)</f>
        <v>0</v>
      </c>
      <c r="F48" s="167">
        <f>'Cash Flow'!P96</f>
        <v>0</v>
      </c>
      <c r="G48" s="167">
        <f>'Cash Flow'!Q96</f>
        <v>0</v>
      </c>
    </row>
    <row r="49" spans="1:7" x14ac:dyDescent="0.25">
      <c r="A49" s="157"/>
      <c r="B49" s="155"/>
      <c r="C49" s="155" t="str">
        <f>'Cash Flow'!A97</f>
        <v>Travel</v>
      </c>
      <c r="D49" s="155"/>
      <c r="E49" s="167">
        <f>SUM('Cash Flow'!C97:N97)</f>
        <v>0</v>
      </c>
      <c r="F49" s="167">
        <f>'Cash Flow'!P97</f>
        <v>0</v>
      </c>
      <c r="G49" s="167">
        <f>'Cash Flow'!Q97</f>
        <v>0</v>
      </c>
    </row>
    <row r="50" spans="1:7" ht="15.75" thickBot="1" x14ac:dyDescent="0.3">
      <c r="A50" s="157"/>
      <c r="B50" s="155"/>
      <c r="C50" s="155" t="str">
        <f>'Cash Flow'!A98</f>
        <v>Web Services</v>
      </c>
      <c r="D50" s="157"/>
      <c r="E50" s="167">
        <f>SUM('Cash Flow'!C98:N98)</f>
        <v>0</v>
      </c>
      <c r="F50" s="167">
        <f>'Cash Flow'!P98</f>
        <v>0</v>
      </c>
      <c r="G50" s="167">
        <f>'Cash Flow'!Q98</f>
        <v>0</v>
      </c>
    </row>
    <row r="51" spans="1:7" ht="15.75" thickBot="1" x14ac:dyDescent="0.3">
      <c r="A51" s="157"/>
      <c r="B51" s="155"/>
      <c r="C51" s="321" t="s">
        <v>155</v>
      </c>
      <c r="D51" s="321"/>
      <c r="E51" s="168">
        <f>SUM(E18:E50)</f>
        <v>0</v>
      </c>
      <c r="F51" s="168">
        <f>SUM(F18:F50)</f>
        <v>0</v>
      </c>
      <c r="G51" s="168">
        <f>SUM(G18:G50)</f>
        <v>0</v>
      </c>
    </row>
    <row r="52" spans="1:7" ht="15.75" thickBot="1" x14ac:dyDescent="0.3">
      <c r="A52" s="157"/>
      <c r="B52" s="155"/>
      <c r="C52" s="162"/>
      <c r="D52" s="157"/>
      <c r="E52" s="163"/>
      <c r="F52" s="163"/>
      <c r="G52" s="163"/>
    </row>
    <row r="53" spans="1:7" ht="15.75" thickBot="1" x14ac:dyDescent="0.3">
      <c r="A53" s="157"/>
      <c r="B53" s="155"/>
      <c r="C53" s="318" t="s">
        <v>63</v>
      </c>
      <c r="D53" s="318"/>
      <c r="E53" s="168">
        <f>+E7-E13-E51</f>
        <v>0</v>
      </c>
      <c r="F53" s="168">
        <f>+F7-F13-F51</f>
        <v>0</v>
      </c>
      <c r="G53" s="168">
        <f>+G7-G13-G51</f>
        <v>0</v>
      </c>
    </row>
    <row r="54" spans="1:7" x14ac:dyDescent="0.25">
      <c r="A54" s="157"/>
      <c r="B54" s="155"/>
      <c r="C54" s="162"/>
      <c r="D54" s="157"/>
      <c r="E54" s="161"/>
      <c r="F54" s="163"/>
      <c r="G54" s="157"/>
    </row>
  </sheetData>
  <sheetProtection formatCells="0" formatColumns="0" formatRows="0" insertColumns="0" insertRows="0" deleteColumns="0" deleteRows="0" sort="0"/>
  <mergeCells count="9">
    <mergeCell ref="A1:E1"/>
    <mergeCell ref="D2:F2"/>
    <mergeCell ref="C53:D53"/>
    <mergeCell ref="C11:D11"/>
    <mergeCell ref="B17:D17"/>
    <mergeCell ref="C51:D51"/>
    <mergeCell ref="C10:D10"/>
    <mergeCell ref="B4:D4"/>
    <mergeCell ref="B9:D9"/>
  </mergeCells>
  <phoneticPr fontId="44" type="noConversion"/>
  <dataValidations count="2">
    <dataValidation type="decimal" allowBlank="1" showInputMessage="1" showErrorMessage="1" error="Please enter an amount between -10,000,000 and 10,000,000." sqref="E54:E65536 E8:G12 E3 E5:G6 E16:G50">
      <formula1>-10000000</formula1>
      <formula2>10000000</formula2>
    </dataValidation>
    <dataValidation allowBlank="1" showInputMessage="1" showErrorMessage="1" error="Please enter an amount between -10,000,000 and 10,000,000." sqref="E4 E13:G15 F51:F65536 F3:F4 G51:G53 E7:G7 E51:E53"/>
  </dataValidations>
  <printOptions horizontalCentered="1" verticalCentered="1"/>
  <pageMargins left="0.65" right="0.65" top="0.65" bottom="0.9" header="0" footer="0"/>
  <pageSetup scale="8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51"/>
  <sheetViews>
    <sheetView showGridLines="0" topLeftCell="A7" zoomScale="145" zoomScaleNormal="145" workbookViewId="0">
      <selection activeCell="B25" sqref="B25"/>
    </sheetView>
  </sheetViews>
  <sheetFormatPr defaultColWidth="9.140625" defaultRowHeight="15" x14ac:dyDescent="0.2"/>
  <cols>
    <col min="1" max="1" width="37" style="197" customWidth="1"/>
    <col min="2" max="2" width="14.140625" style="169" bestFit="1" customWidth="1"/>
    <col min="3" max="3" width="3.28515625" style="169" customWidth="1"/>
    <col min="4" max="4" width="32.140625" style="169" customWidth="1"/>
    <col min="5" max="5" width="14.140625" style="169" bestFit="1" customWidth="1"/>
    <col min="6" max="16384" width="9.140625" style="169"/>
  </cols>
  <sheetData>
    <row r="1" spans="1:5" ht="19.5" thickBot="1" x14ac:dyDescent="0.35">
      <c r="A1" s="324" t="s">
        <v>231</v>
      </c>
      <c r="B1" s="325"/>
      <c r="C1" s="325"/>
      <c r="D1" s="325"/>
      <c r="E1" s="326"/>
    </row>
    <row r="2" spans="1:5" ht="19.5" customHeight="1" thickBot="1" x14ac:dyDescent="0.25">
      <c r="A2" s="327" t="s">
        <v>211</v>
      </c>
      <c r="B2" s="328"/>
      <c r="C2" s="328"/>
      <c r="D2" s="328"/>
      <c r="E2" s="329"/>
    </row>
    <row r="3" spans="1:5" s="171" customFormat="1" x14ac:dyDescent="0.2">
      <c r="A3" s="170"/>
      <c r="B3" s="170"/>
    </row>
    <row r="4" spans="1:5" s="172" customFormat="1" ht="14.1" customHeight="1" x14ac:dyDescent="0.25">
      <c r="A4" s="330" t="s">
        <v>64</v>
      </c>
      <c r="B4" s="330"/>
      <c r="D4" s="323" t="s">
        <v>65</v>
      </c>
      <c r="E4" s="323"/>
    </row>
    <row r="5" spans="1:5" ht="14.1" customHeight="1" x14ac:dyDescent="0.2">
      <c r="A5" s="173" t="s">
        <v>66</v>
      </c>
      <c r="B5" s="174"/>
      <c r="D5" s="175" t="s">
        <v>67</v>
      </c>
      <c r="E5" s="176"/>
    </row>
    <row r="6" spans="1:5" ht="14.1" customHeight="1" x14ac:dyDescent="0.2">
      <c r="A6" s="177" t="s">
        <v>68</v>
      </c>
      <c r="B6" s="178">
        <f>+'Cash Flow'!N101</f>
        <v>0</v>
      </c>
      <c r="D6" s="177" t="s">
        <v>69</v>
      </c>
      <c r="E6" s="178" t="s">
        <v>70</v>
      </c>
    </row>
    <row r="7" spans="1:5" ht="14.1" customHeight="1" x14ac:dyDescent="0.2">
      <c r="A7" s="177" t="s">
        <v>51</v>
      </c>
      <c r="B7" s="178">
        <f>'Purchases List'!C27</f>
        <v>0</v>
      </c>
      <c r="D7" s="177" t="s">
        <v>71</v>
      </c>
      <c r="E7" s="178" t="s">
        <v>70</v>
      </c>
    </row>
    <row r="8" spans="1:5" ht="14.1" customHeight="1" x14ac:dyDescent="0.2">
      <c r="A8" s="177" t="s">
        <v>62</v>
      </c>
      <c r="B8" s="178">
        <f>'Purchases List'!D27</f>
        <v>0</v>
      </c>
      <c r="D8" s="177" t="s">
        <v>130</v>
      </c>
      <c r="E8" s="178" t="s">
        <v>70</v>
      </c>
    </row>
    <row r="9" spans="1:5" ht="14.1" customHeight="1" thickBot="1" x14ac:dyDescent="0.25">
      <c r="A9" s="177" t="s">
        <v>212</v>
      </c>
      <c r="B9" s="179">
        <f>'Cash Flow'!B68+'Cash Flow'!B84+'Cash Flow'!B80</f>
        <v>0</v>
      </c>
      <c r="D9" s="177" t="s">
        <v>72</v>
      </c>
      <c r="E9" s="178">
        <f>SUM(Amortization!D22:D33)</f>
        <v>0</v>
      </c>
    </row>
    <row r="10" spans="1:5" ht="14.1" customHeight="1" thickTop="1" thickBot="1" x14ac:dyDescent="0.25">
      <c r="A10" s="180" t="s">
        <v>73</v>
      </c>
      <c r="B10" s="181">
        <f>SUM(B6:B9)</f>
        <v>0</v>
      </c>
      <c r="D10" s="177" t="s">
        <v>131</v>
      </c>
      <c r="E10" s="179" t="s">
        <v>70</v>
      </c>
    </row>
    <row r="11" spans="1:5" ht="14.1" customHeight="1" thickTop="1" x14ac:dyDescent="0.2">
      <c r="A11" s="182"/>
      <c r="B11" s="183"/>
      <c r="D11" s="180" t="s">
        <v>74</v>
      </c>
      <c r="E11" s="181">
        <f>SUM(E6:E10)</f>
        <v>0</v>
      </c>
    </row>
    <row r="12" spans="1:5" ht="14.1" customHeight="1" x14ac:dyDescent="0.2">
      <c r="A12" s="173" t="s">
        <v>75</v>
      </c>
      <c r="B12" s="184"/>
      <c r="D12" s="182"/>
      <c r="E12" s="183"/>
    </row>
    <row r="13" spans="1:5" ht="14.1" customHeight="1" x14ac:dyDescent="0.2">
      <c r="A13" s="177" t="s">
        <v>76</v>
      </c>
      <c r="B13" s="178">
        <f>'Purchases List'!B27</f>
        <v>0</v>
      </c>
      <c r="D13" s="175" t="s">
        <v>77</v>
      </c>
      <c r="E13" s="185"/>
    </row>
    <row r="14" spans="1:5" ht="14.1" customHeight="1" x14ac:dyDescent="0.2">
      <c r="A14" s="177" t="s">
        <v>78</v>
      </c>
      <c r="B14" s="178">
        <f>'Purchases List'!G27</f>
        <v>0</v>
      </c>
      <c r="D14" s="186" t="s">
        <v>132</v>
      </c>
      <c r="E14" s="187">
        <f>+Amortization!E21</f>
        <v>0</v>
      </c>
    </row>
    <row r="15" spans="1:5" ht="14.1" customHeight="1" x14ac:dyDescent="0.2">
      <c r="A15" s="177" t="s">
        <v>165</v>
      </c>
      <c r="B15" s="178">
        <f>'Purchases List'!F27+'Purchases List'!E27</f>
        <v>0</v>
      </c>
      <c r="D15" s="177" t="s">
        <v>79</v>
      </c>
      <c r="E15" s="188">
        <f>-E9</f>
        <v>0</v>
      </c>
    </row>
    <row r="16" spans="1:5" ht="14.1" customHeight="1" thickBot="1" x14ac:dyDescent="0.25">
      <c r="A16" s="177" t="s">
        <v>158</v>
      </c>
      <c r="B16" s="179">
        <f>-('Purchases List'!B31+'Purchases List'!G31+'Purchases List'!E31)</f>
        <v>0</v>
      </c>
      <c r="D16" s="177" t="s">
        <v>80</v>
      </c>
      <c r="E16" s="178">
        <v>0</v>
      </c>
    </row>
    <row r="17" spans="1:6" ht="14.1" customHeight="1" thickTop="1" thickBot="1" x14ac:dyDescent="0.25">
      <c r="A17" s="180" t="s">
        <v>81</v>
      </c>
      <c r="B17" s="181">
        <f>SUM(B13:B16)</f>
        <v>0</v>
      </c>
      <c r="D17" s="177" t="s">
        <v>133</v>
      </c>
      <c r="E17" s="179">
        <v>0</v>
      </c>
    </row>
    <row r="18" spans="1:6" ht="14.1" customHeight="1" thickTop="1" x14ac:dyDescent="0.2">
      <c r="A18" s="189"/>
      <c r="B18" s="183"/>
      <c r="D18" s="180" t="s">
        <v>82</v>
      </c>
      <c r="E18" s="181">
        <f>SUM(E14:E17)</f>
        <v>0</v>
      </c>
      <c r="F18" s="286">
        <f>Amortization!F33</f>
        <v>0</v>
      </c>
    </row>
    <row r="19" spans="1:6" ht="14.1" customHeight="1" thickBot="1" x14ac:dyDescent="0.25">
      <c r="A19" s="173" t="s">
        <v>83</v>
      </c>
      <c r="B19" s="184"/>
      <c r="D19" s="190"/>
      <c r="E19" s="191"/>
    </row>
    <row r="20" spans="1:6" ht="14.1" customHeight="1" thickTop="1" x14ac:dyDescent="0.2">
      <c r="A20" s="177" t="s">
        <v>159</v>
      </c>
      <c r="B20" s="178">
        <v>0</v>
      </c>
      <c r="D20" s="180" t="s">
        <v>84</v>
      </c>
      <c r="E20" s="181">
        <f>E11+E18</f>
        <v>0</v>
      </c>
      <c r="F20" s="286">
        <f>Amortization!E21-E20</f>
        <v>0</v>
      </c>
    </row>
    <row r="21" spans="1:6" ht="14.1" customHeight="1" x14ac:dyDescent="0.2">
      <c r="A21" s="177" t="s">
        <v>161</v>
      </c>
      <c r="B21" s="179">
        <v>0</v>
      </c>
      <c r="E21" s="192"/>
    </row>
    <row r="22" spans="1:6" ht="14.1" customHeight="1" thickBot="1" x14ac:dyDescent="0.25">
      <c r="A22" s="231" t="s">
        <v>160</v>
      </c>
      <c r="B22" s="179">
        <v>0</v>
      </c>
      <c r="D22" s="193" t="s">
        <v>86</v>
      </c>
      <c r="E22" s="193"/>
    </row>
    <row r="23" spans="1:6" ht="14.1" customHeight="1" thickTop="1" x14ac:dyDescent="0.2">
      <c r="A23" s="180" t="s">
        <v>85</v>
      </c>
      <c r="B23" s="181">
        <f>SUM(B20:B22)</f>
        <v>0</v>
      </c>
      <c r="D23" s="169" t="s">
        <v>163</v>
      </c>
      <c r="E23" s="192">
        <f>'Cash Flow'!O59</f>
        <v>0</v>
      </c>
    </row>
    <row r="24" spans="1:6" ht="14.1" customHeight="1" thickBot="1" x14ac:dyDescent="0.25">
      <c r="A24" s="186"/>
      <c r="B24" s="191"/>
      <c r="D24" s="169" t="s">
        <v>164</v>
      </c>
      <c r="E24" s="192">
        <f>'Income Statement'!Op_Income</f>
        <v>0</v>
      </c>
    </row>
    <row r="25" spans="1:6" ht="14.1" customHeight="1" thickTop="1" x14ac:dyDescent="0.2">
      <c r="A25" s="180" t="s">
        <v>87</v>
      </c>
      <c r="B25" s="181">
        <f>B10+B17+B23</f>
        <v>0</v>
      </c>
      <c r="D25" s="180" t="s">
        <v>162</v>
      </c>
      <c r="E25" s="194">
        <f>SUM(E23:E24)</f>
        <v>0</v>
      </c>
    </row>
    <row r="26" spans="1:6" ht="14.1" customHeight="1" thickBot="1" x14ac:dyDescent="0.25">
      <c r="A26" s="182"/>
      <c r="B26" s="233">
        <f>E27-B25</f>
        <v>0</v>
      </c>
      <c r="D26" s="195"/>
      <c r="E26" s="196"/>
    </row>
    <row r="27" spans="1:6" ht="14.1" customHeight="1" thickTop="1" x14ac:dyDescent="0.2">
      <c r="A27" s="169"/>
      <c r="D27" s="193" t="s">
        <v>88</v>
      </c>
      <c r="E27" s="181">
        <f>E25+E20</f>
        <v>0</v>
      </c>
    </row>
    <row r="28" spans="1:6" ht="14.1" customHeight="1" x14ac:dyDescent="0.2">
      <c r="A28" s="169"/>
      <c r="D28" s="197"/>
      <c r="E28" s="232"/>
    </row>
    <row r="29" spans="1:6" ht="14.1" customHeight="1" x14ac:dyDescent="0.2">
      <c r="A29" s="169"/>
    </row>
    <row r="30" spans="1:6" x14ac:dyDescent="0.2">
      <c r="A30" s="169"/>
    </row>
    <row r="31" spans="1:6" x14ac:dyDescent="0.2">
      <c r="A31" s="169"/>
    </row>
    <row r="32" spans="1:6" x14ac:dyDescent="0.2">
      <c r="A32" s="169"/>
    </row>
    <row r="33" spans="1:4" x14ac:dyDescent="0.2">
      <c r="A33" s="169"/>
    </row>
    <row r="34" spans="1:4" x14ac:dyDescent="0.2">
      <c r="A34" s="169"/>
    </row>
    <row r="35" spans="1:4" x14ac:dyDescent="0.2">
      <c r="A35" s="169"/>
    </row>
    <row r="36" spans="1:4" x14ac:dyDescent="0.2">
      <c r="A36" s="169"/>
    </row>
    <row r="37" spans="1:4" x14ac:dyDescent="0.2">
      <c r="A37" s="169"/>
    </row>
    <row r="38" spans="1:4" x14ac:dyDescent="0.2">
      <c r="A38" s="169"/>
    </row>
    <row r="39" spans="1:4" x14ac:dyDescent="0.2">
      <c r="A39" s="169"/>
    </row>
    <row r="40" spans="1:4" x14ac:dyDescent="0.2">
      <c r="A40" s="169"/>
    </row>
    <row r="41" spans="1:4" x14ac:dyDescent="0.2">
      <c r="A41" s="169"/>
    </row>
    <row r="42" spans="1:4" x14ac:dyDescent="0.2">
      <c r="A42" s="169"/>
    </row>
    <row r="43" spans="1:4" x14ac:dyDescent="0.2">
      <c r="A43" s="169"/>
    </row>
    <row r="44" spans="1:4" x14ac:dyDescent="0.2">
      <c r="A44" s="169"/>
    </row>
    <row r="45" spans="1:4" x14ac:dyDescent="0.2">
      <c r="A45" s="169"/>
    </row>
    <row r="46" spans="1:4" x14ac:dyDescent="0.2">
      <c r="A46" s="169"/>
    </row>
    <row r="47" spans="1:4" x14ac:dyDescent="0.2">
      <c r="A47" s="169"/>
    </row>
    <row r="48" spans="1:4" x14ac:dyDescent="0.2">
      <c r="A48" s="169"/>
      <c r="D48" s="232"/>
    </row>
    <row r="49" spans="1:1" x14ac:dyDescent="0.2">
      <c r="A49" s="169"/>
    </row>
    <row r="50" spans="1:1" x14ac:dyDescent="0.2">
      <c r="A50" s="169"/>
    </row>
    <row r="51" spans="1:1" x14ac:dyDescent="0.2">
      <c r="A51" s="169"/>
    </row>
  </sheetData>
  <mergeCells count="4">
    <mergeCell ref="D4:E4"/>
    <mergeCell ref="A1:E1"/>
    <mergeCell ref="A2:E2"/>
    <mergeCell ref="A4:B4"/>
  </mergeCells>
  <phoneticPr fontId="44" type="noConversion"/>
  <printOptions horizontalCentered="1"/>
  <pageMargins left="0" right="0" top="1" bottom="1" header="0" footer="0.5"/>
  <pageSetup scale="91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V371"/>
  <sheetViews>
    <sheetView zoomScale="160" zoomScaleNormal="160" workbookViewId="0">
      <selection activeCell="H18" sqref="H18"/>
    </sheetView>
  </sheetViews>
  <sheetFormatPr defaultRowHeight="12.75" x14ac:dyDescent="0.2"/>
  <cols>
    <col min="1" max="6" width="12.7109375" customWidth="1"/>
  </cols>
  <sheetData>
    <row r="1" spans="1:256" ht="21.75" customHeight="1" x14ac:dyDescent="0.2">
      <c r="A1" s="331" t="s">
        <v>91</v>
      </c>
      <c r="B1" s="331"/>
      <c r="C1" s="331"/>
      <c r="D1" s="331"/>
    </row>
    <row r="2" spans="1:256" ht="15" x14ac:dyDescent="0.2">
      <c r="A2" s="18" t="s">
        <v>92</v>
      </c>
    </row>
    <row r="4" spans="1:256" x14ac:dyDescent="0.2">
      <c r="A4" t="s">
        <v>1</v>
      </c>
      <c r="C4" s="17"/>
      <c r="E4" t="s">
        <v>2</v>
      </c>
    </row>
    <row r="5" spans="1:256" x14ac:dyDescent="0.2">
      <c r="A5" t="s">
        <v>3</v>
      </c>
      <c r="C5" s="1">
        <f>+'Cash Flow'!D105</f>
        <v>7.0000000000000007E-2</v>
      </c>
      <c r="E5" t="s">
        <v>9</v>
      </c>
      <c r="F5" s="16">
        <f>-PMT(C5/12,C7*C6,C4)</f>
        <v>0</v>
      </c>
    </row>
    <row r="6" spans="1:256" x14ac:dyDescent="0.2">
      <c r="A6" t="s">
        <v>4</v>
      </c>
      <c r="C6" s="2">
        <f>'Cash Flow'!D106</f>
        <v>12</v>
      </c>
    </row>
    <row r="7" spans="1:256" x14ac:dyDescent="0.2">
      <c r="A7" t="s">
        <v>5</v>
      </c>
      <c r="C7" s="3">
        <f>'Cash Flow'!D107</f>
        <v>7</v>
      </c>
      <c r="D7" t="s">
        <v>6</v>
      </c>
      <c r="E7" t="s">
        <v>7</v>
      </c>
    </row>
    <row r="9" spans="1:256" x14ac:dyDescent="0.2">
      <c r="A9" s="39" t="s">
        <v>8</v>
      </c>
      <c r="B9" s="39" t="s">
        <v>9</v>
      </c>
      <c r="C9" s="39" t="s">
        <v>10</v>
      </c>
      <c r="D9" s="39" t="s">
        <v>11</v>
      </c>
      <c r="E9" s="4">
        <f>+C4</f>
        <v>0</v>
      </c>
      <c r="IV9" t="s">
        <v>0</v>
      </c>
    </row>
    <row r="10" spans="1:256" x14ac:dyDescent="0.2">
      <c r="A10" s="38">
        <v>1</v>
      </c>
      <c r="B10" s="5">
        <f t="shared" ref="B10:B73" si="0">$F$5</f>
        <v>0</v>
      </c>
      <c r="C10" s="5">
        <f>E9*$C$5/$C$6</f>
        <v>0</v>
      </c>
      <c r="D10" s="6">
        <f>B10-C10</f>
        <v>0</v>
      </c>
      <c r="E10" s="4">
        <f>E9-D10</f>
        <v>0</v>
      </c>
    </row>
    <row r="11" spans="1:256" x14ac:dyDescent="0.2">
      <c r="A11" s="38">
        <f>1+A10</f>
        <v>2</v>
      </c>
      <c r="B11" s="5">
        <f t="shared" si="0"/>
        <v>0</v>
      </c>
      <c r="C11" s="5">
        <f t="shared" ref="C11:C26" si="1">E10*$C$5/$C$6</f>
        <v>0</v>
      </c>
      <c r="D11" s="6">
        <f t="shared" ref="D11:D26" si="2">B11-C11</f>
        <v>0</v>
      </c>
      <c r="E11" s="4">
        <f t="shared" ref="E11:E26" si="3">E10-D11</f>
        <v>0</v>
      </c>
    </row>
    <row r="12" spans="1:256" x14ac:dyDescent="0.2">
      <c r="A12" s="38">
        <f t="shared" ref="A12:A27" si="4">1+A11</f>
        <v>3</v>
      </c>
      <c r="B12" s="5">
        <f t="shared" si="0"/>
        <v>0</v>
      </c>
      <c r="C12" s="5">
        <f t="shared" si="1"/>
        <v>0</v>
      </c>
      <c r="D12" s="6">
        <f t="shared" si="2"/>
        <v>0</v>
      </c>
      <c r="E12" s="4">
        <f t="shared" si="3"/>
        <v>0</v>
      </c>
    </row>
    <row r="13" spans="1:256" x14ac:dyDescent="0.2">
      <c r="A13" s="38">
        <f t="shared" si="4"/>
        <v>4</v>
      </c>
      <c r="B13" s="5">
        <f t="shared" si="0"/>
        <v>0</v>
      </c>
      <c r="C13" s="5">
        <f t="shared" si="1"/>
        <v>0</v>
      </c>
      <c r="D13" s="6">
        <f t="shared" si="2"/>
        <v>0</v>
      </c>
      <c r="E13" s="4">
        <f t="shared" si="3"/>
        <v>0</v>
      </c>
    </row>
    <row r="14" spans="1:256" x14ac:dyDescent="0.2">
      <c r="A14" s="38">
        <f t="shared" si="4"/>
        <v>5</v>
      </c>
      <c r="B14" s="5">
        <f t="shared" si="0"/>
        <v>0</v>
      </c>
      <c r="C14" s="5">
        <f t="shared" si="1"/>
        <v>0</v>
      </c>
      <c r="D14" s="6">
        <f t="shared" si="2"/>
        <v>0</v>
      </c>
      <c r="E14" s="4">
        <f t="shared" si="3"/>
        <v>0</v>
      </c>
    </row>
    <row r="15" spans="1:256" x14ac:dyDescent="0.2">
      <c r="A15" s="38">
        <f t="shared" si="4"/>
        <v>6</v>
      </c>
      <c r="B15" s="5">
        <f t="shared" si="0"/>
        <v>0</v>
      </c>
      <c r="C15" s="5">
        <f t="shared" si="1"/>
        <v>0</v>
      </c>
      <c r="D15" s="6">
        <f t="shared" si="2"/>
        <v>0</v>
      </c>
      <c r="E15" s="4">
        <f t="shared" si="3"/>
        <v>0</v>
      </c>
    </row>
    <row r="16" spans="1:256" x14ac:dyDescent="0.2">
      <c r="A16" s="38">
        <f t="shared" si="4"/>
        <v>7</v>
      </c>
      <c r="B16" s="5">
        <f t="shared" si="0"/>
        <v>0</v>
      </c>
      <c r="C16" s="5">
        <f t="shared" si="1"/>
        <v>0</v>
      </c>
      <c r="D16" s="6">
        <f t="shared" si="2"/>
        <v>0</v>
      </c>
      <c r="E16" s="4">
        <f t="shared" si="3"/>
        <v>0</v>
      </c>
    </row>
    <row r="17" spans="1:5" x14ac:dyDescent="0.2">
      <c r="A17" s="38">
        <f t="shared" si="4"/>
        <v>8</v>
      </c>
      <c r="B17" s="5">
        <f t="shared" si="0"/>
        <v>0</v>
      </c>
      <c r="C17" s="5">
        <f t="shared" si="1"/>
        <v>0</v>
      </c>
      <c r="D17" s="6">
        <f t="shared" si="2"/>
        <v>0</v>
      </c>
      <c r="E17" s="4">
        <f t="shared" si="3"/>
        <v>0</v>
      </c>
    </row>
    <row r="18" spans="1:5" x14ac:dyDescent="0.2">
      <c r="A18" s="38">
        <f t="shared" si="4"/>
        <v>9</v>
      </c>
      <c r="B18" s="5">
        <f t="shared" si="0"/>
        <v>0</v>
      </c>
      <c r="C18" s="5">
        <f t="shared" si="1"/>
        <v>0</v>
      </c>
      <c r="D18" s="6">
        <f t="shared" si="2"/>
        <v>0</v>
      </c>
      <c r="E18" s="4">
        <f t="shared" si="3"/>
        <v>0</v>
      </c>
    </row>
    <row r="19" spans="1:5" x14ac:dyDescent="0.2">
      <c r="A19" s="38">
        <f t="shared" si="4"/>
        <v>10</v>
      </c>
      <c r="B19" s="5">
        <f t="shared" si="0"/>
        <v>0</v>
      </c>
      <c r="C19" s="5">
        <f t="shared" si="1"/>
        <v>0</v>
      </c>
      <c r="D19" s="6">
        <f t="shared" si="2"/>
        <v>0</v>
      </c>
      <c r="E19" s="4">
        <f t="shared" si="3"/>
        <v>0</v>
      </c>
    </row>
    <row r="20" spans="1:5" x14ac:dyDescent="0.2">
      <c r="A20" s="38">
        <f t="shared" si="4"/>
        <v>11</v>
      </c>
      <c r="B20" s="5">
        <f t="shared" si="0"/>
        <v>0</v>
      </c>
      <c r="C20" s="5">
        <f t="shared" si="1"/>
        <v>0</v>
      </c>
      <c r="D20" s="6">
        <f t="shared" si="2"/>
        <v>0</v>
      </c>
      <c r="E20" s="4">
        <f t="shared" si="3"/>
        <v>0</v>
      </c>
    </row>
    <row r="21" spans="1:5" x14ac:dyDescent="0.2">
      <c r="A21" s="38">
        <f t="shared" si="4"/>
        <v>12</v>
      </c>
      <c r="B21" s="5">
        <f t="shared" si="0"/>
        <v>0</v>
      </c>
      <c r="C21" s="5">
        <f t="shared" si="1"/>
        <v>0</v>
      </c>
      <c r="D21" s="6">
        <f t="shared" si="2"/>
        <v>0</v>
      </c>
      <c r="E21" s="4">
        <f t="shared" si="3"/>
        <v>0</v>
      </c>
    </row>
    <row r="22" spans="1:5" x14ac:dyDescent="0.2">
      <c r="A22" s="38">
        <f t="shared" si="4"/>
        <v>13</v>
      </c>
      <c r="B22" s="5">
        <f t="shared" si="0"/>
        <v>0</v>
      </c>
      <c r="C22" s="5">
        <f t="shared" si="1"/>
        <v>0</v>
      </c>
      <c r="D22" s="6">
        <f t="shared" si="2"/>
        <v>0</v>
      </c>
      <c r="E22" s="4">
        <f t="shared" si="3"/>
        <v>0</v>
      </c>
    </row>
    <row r="23" spans="1:5" x14ac:dyDescent="0.2">
      <c r="A23" s="38">
        <f t="shared" si="4"/>
        <v>14</v>
      </c>
      <c r="B23" s="5">
        <f t="shared" si="0"/>
        <v>0</v>
      </c>
      <c r="C23" s="5">
        <f t="shared" si="1"/>
        <v>0</v>
      </c>
      <c r="D23" s="6">
        <f t="shared" si="2"/>
        <v>0</v>
      </c>
      <c r="E23" s="4">
        <f t="shared" si="3"/>
        <v>0</v>
      </c>
    </row>
    <row r="24" spans="1:5" x14ac:dyDescent="0.2">
      <c r="A24" s="38">
        <f t="shared" si="4"/>
        <v>15</v>
      </c>
      <c r="B24" s="5">
        <f t="shared" si="0"/>
        <v>0</v>
      </c>
      <c r="C24" s="5">
        <f t="shared" si="1"/>
        <v>0</v>
      </c>
      <c r="D24" s="6">
        <f t="shared" si="2"/>
        <v>0</v>
      </c>
      <c r="E24" s="4">
        <f t="shared" si="3"/>
        <v>0</v>
      </c>
    </row>
    <row r="25" spans="1:5" x14ac:dyDescent="0.2">
      <c r="A25" s="38">
        <f t="shared" si="4"/>
        <v>16</v>
      </c>
      <c r="B25" s="5">
        <f t="shared" si="0"/>
        <v>0</v>
      </c>
      <c r="C25" s="5">
        <f t="shared" si="1"/>
        <v>0</v>
      </c>
      <c r="D25" s="6">
        <f t="shared" si="2"/>
        <v>0</v>
      </c>
      <c r="E25" s="4">
        <f t="shared" si="3"/>
        <v>0</v>
      </c>
    </row>
    <row r="26" spans="1:5" x14ac:dyDescent="0.2">
      <c r="A26" s="38">
        <f t="shared" si="4"/>
        <v>17</v>
      </c>
      <c r="B26" s="5">
        <f t="shared" si="0"/>
        <v>0</v>
      </c>
      <c r="C26" s="5">
        <f t="shared" si="1"/>
        <v>0</v>
      </c>
      <c r="D26" s="6">
        <f t="shared" si="2"/>
        <v>0</v>
      </c>
      <c r="E26" s="4">
        <f t="shared" si="3"/>
        <v>0</v>
      </c>
    </row>
    <row r="27" spans="1:5" x14ac:dyDescent="0.2">
      <c r="A27" s="38">
        <f t="shared" si="4"/>
        <v>18</v>
      </c>
      <c r="B27" s="5">
        <f t="shared" si="0"/>
        <v>0</v>
      </c>
      <c r="C27" s="5">
        <f t="shared" ref="C27:C42" si="5">E26*$C$5/$C$6</f>
        <v>0</v>
      </c>
      <c r="D27" s="6">
        <f t="shared" ref="D27:D42" si="6">B27-C27</f>
        <v>0</v>
      </c>
      <c r="E27" s="4">
        <f t="shared" ref="E27:E42" si="7">E26-D27</f>
        <v>0</v>
      </c>
    </row>
    <row r="28" spans="1:5" x14ac:dyDescent="0.2">
      <c r="A28" s="38">
        <f t="shared" ref="A28:A43" si="8">1+A27</f>
        <v>19</v>
      </c>
      <c r="B28" s="5">
        <f t="shared" si="0"/>
        <v>0</v>
      </c>
      <c r="C28" s="5">
        <f t="shared" si="5"/>
        <v>0</v>
      </c>
      <c r="D28" s="6">
        <f t="shared" si="6"/>
        <v>0</v>
      </c>
      <c r="E28" s="4">
        <f t="shared" si="7"/>
        <v>0</v>
      </c>
    </row>
    <row r="29" spans="1:5" x14ac:dyDescent="0.2">
      <c r="A29" s="38">
        <f t="shared" si="8"/>
        <v>20</v>
      </c>
      <c r="B29" s="5">
        <f t="shared" si="0"/>
        <v>0</v>
      </c>
      <c r="C29" s="5">
        <f t="shared" si="5"/>
        <v>0</v>
      </c>
      <c r="D29" s="6">
        <f t="shared" si="6"/>
        <v>0</v>
      </c>
      <c r="E29" s="4">
        <f t="shared" si="7"/>
        <v>0</v>
      </c>
    </row>
    <row r="30" spans="1:5" x14ac:dyDescent="0.2">
      <c r="A30" s="38">
        <f t="shared" si="8"/>
        <v>21</v>
      </c>
      <c r="B30" s="5">
        <f t="shared" si="0"/>
        <v>0</v>
      </c>
      <c r="C30" s="5">
        <f t="shared" si="5"/>
        <v>0</v>
      </c>
      <c r="D30" s="6">
        <f t="shared" si="6"/>
        <v>0</v>
      </c>
      <c r="E30" s="4">
        <f t="shared" si="7"/>
        <v>0</v>
      </c>
    </row>
    <row r="31" spans="1:5" x14ac:dyDescent="0.2">
      <c r="A31" s="38">
        <f t="shared" si="8"/>
        <v>22</v>
      </c>
      <c r="B31" s="5">
        <f t="shared" si="0"/>
        <v>0</v>
      </c>
      <c r="C31" s="5">
        <f t="shared" si="5"/>
        <v>0</v>
      </c>
      <c r="D31" s="6">
        <f t="shared" si="6"/>
        <v>0</v>
      </c>
      <c r="E31" s="4">
        <f t="shared" si="7"/>
        <v>0</v>
      </c>
    </row>
    <row r="32" spans="1:5" x14ac:dyDescent="0.2">
      <c r="A32" s="38">
        <f t="shared" si="8"/>
        <v>23</v>
      </c>
      <c r="B32" s="5">
        <f t="shared" si="0"/>
        <v>0</v>
      </c>
      <c r="C32" s="5">
        <f t="shared" si="5"/>
        <v>0</v>
      </c>
      <c r="D32" s="6">
        <f t="shared" si="6"/>
        <v>0</v>
      </c>
      <c r="E32" s="4">
        <f t="shared" si="7"/>
        <v>0</v>
      </c>
    </row>
    <row r="33" spans="1:5" x14ac:dyDescent="0.2">
      <c r="A33" s="38">
        <f t="shared" si="8"/>
        <v>24</v>
      </c>
      <c r="B33" s="5">
        <f t="shared" si="0"/>
        <v>0</v>
      </c>
      <c r="C33" s="5">
        <f t="shared" si="5"/>
        <v>0</v>
      </c>
      <c r="D33" s="6">
        <f t="shared" si="6"/>
        <v>0</v>
      </c>
      <c r="E33" s="4">
        <f t="shared" si="7"/>
        <v>0</v>
      </c>
    </row>
    <row r="34" spans="1:5" x14ac:dyDescent="0.2">
      <c r="A34" s="38">
        <f t="shared" si="8"/>
        <v>25</v>
      </c>
      <c r="B34" s="5">
        <f t="shared" si="0"/>
        <v>0</v>
      </c>
      <c r="C34" s="5">
        <f t="shared" si="5"/>
        <v>0</v>
      </c>
      <c r="D34" s="6">
        <f t="shared" si="6"/>
        <v>0</v>
      </c>
      <c r="E34" s="4">
        <f t="shared" si="7"/>
        <v>0</v>
      </c>
    </row>
    <row r="35" spans="1:5" x14ac:dyDescent="0.2">
      <c r="A35" s="38">
        <f t="shared" si="8"/>
        <v>26</v>
      </c>
      <c r="B35" s="5">
        <f t="shared" si="0"/>
        <v>0</v>
      </c>
      <c r="C35" s="5">
        <f t="shared" si="5"/>
        <v>0</v>
      </c>
      <c r="D35" s="6">
        <f t="shared" si="6"/>
        <v>0</v>
      </c>
      <c r="E35" s="4">
        <f t="shared" si="7"/>
        <v>0</v>
      </c>
    </row>
    <row r="36" spans="1:5" x14ac:dyDescent="0.2">
      <c r="A36" s="38">
        <f t="shared" si="8"/>
        <v>27</v>
      </c>
      <c r="B36" s="5">
        <f t="shared" si="0"/>
        <v>0</v>
      </c>
      <c r="C36" s="5">
        <f t="shared" si="5"/>
        <v>0</v>
      </c>
      <c r="D36" s="6">
        <f t="shared" si="6"/>
        <v>0</v>
      </c>
      <c r="E36" s="4">
        <f t="shared" si="7"/>
        <v>0</v>
      </c>
    </row>
    <row r="37" spans="1:5" x14ac:dyDescent="0.2">
      <c r="A37" s="38">
        <f t="shared" si="8"/>
        <v>28</v>
      </c>
      <c r="B37" s="5">
        <f t="shared" si="0"/>
        <v>0</v>
      </c>
      <c r="C37" s="5">
        <f t="shared" si="5"/>
        <v>0</v>
      </c>
      <c r="D37" s="6">
        <f t="shared" si="6"/>
        <v>0</v>
      </c>
      <c r="E37" s="4">
        <f t="shared" si="7"/>
        <v>0</v>
      </c>
    </row>
    <row r="38" spans="1:5" x14ac:dyDescent="0.2">
      <c r="A38" s="38">
        <f t="shared" si="8"/>
        <v>29</v>
      </c>
      <c r="B38" s="5">
        <f t="shared" si="0"/>
        <v>0</v>
      </c>
      <c r="C38" s="5">
        <f t="shared" si="5"/>
        <v>0</v>
      </c>
      <c r="D38" s="6">
        <f t="shared" si="6"/>
        <v>0</v>
      </c>
      <c r="E38" s="4">
        <f t="shared" si="7"/>
        <v>0</v>
      </c>
    </row>
    <row r="39" spans="1:5" x14ac:dyDescent="0.2">
      <c r="A39" s="38">
        <f t="shared" si="8"/>
        <v>30</v>
      </c>
      <c r="B39" s="5">
        <f t="shared" si="0"/>
        <v>0</v>
      </c>
      <c r="C39" s="5">
        <f t="shared" si="5"/>
        <v>0</v>
      </c>
      <c r="D39" s="6">
        <f t="shared" si="6"/>
        <v>0</v>
      </c>
      <c r="E39" s="4">
        <f t="shared" si="7"/>
        <v>0</v>
      </c>
    </row>
    <row r="40" spans="1:5" x14ac:dyDescent="0.2">
      <c r="A40" s="38">
        <f t="shared" si="8"/>
        <v>31</v>
      </c>
      <c r="B40" s="5">
        <f t="shared" si="0"/>
        <v>0</v>
      </c>
      <c r="C40" s="5">
        <f t="shared" si="5"/>
        <v>0</v>
      </c>
      <c r="D40" s="6">
        <f t="shared" si="6"/>
        <v>0</v>
      </c>
      <c r="E40" s="4">
        <f t="shared" si="7"/>
        <v>0</v>
      </c>
    </row>
    <row r="41" spans="1:5" x14ac:dyDescent="0.2">
      <c r="A41" s="38">
        <f t="shared" si="8"/>
        <v>32</v>
      </c>
      <c r="B41" s="5">
        <f t="shared" si="0"/>
        <v>0</v>
      </c>
      <c r="C41" s="5">
        <f t="shared" si="5"/>
        <v>0</v>
      </c>
      <c r="D41" s="6">
        <f t="shared" si="6"/>
        <v>0</v>
      </c>
      <c r="E41" s="4">
        <f t="shared" si="7"/>
        <v>0</v>
      </c>
    </row>
    <row r="42" spans="1:5" x14ac:dyDescent="0.2">
      <c r="A42" s="38">
        <f t="shared" si="8"/>
        <v>33</v>
      </c>
      <c r="B42" s="5">
        <f t="shared" si="0"/>
        <v>0</v>
      </c>
      <c r="C42" s="5">
        <f t="shared" si="5"/>
        <v>0</v>
      </c>
      <c r="D42" s="6">
        <f t="shared" si="6"/>
        <v>0</v>
      </c>
      <c r="E42" s="4">
        <f t="shared" si="7"/>
        <v>0</v>
      </c>
    </row>
    <row r="43" spans="1:5" x14ac:dyDescent="0.2">
      <c r="A43" s="38">
        <f t="shared" si="8"/>
        <v>34</v>
      </c>
      <c r="B43" s="5">
        <f t="shared" si="0"/>
        <v>0</v>
      </c>
      <c r="C43" s="5">
        <f t="shared" ref="C43:C58" si="9">E42*$C$5/$C$6</f>
        <v>0</v>
      </c>
      <c r="D43" s="6">
        <f t="shared" ref="D43:D58" si="10">B43-C43</f>
        <v>0</v>
      </c>
      <c r="E43" s="4">
        <f t="shared" ref="E43:E58" si="11">E42-D43</f>
        <v>0</v>
      </c>
    </row>
    <row r="44" spans="1:5" x14ac:dyDescent="0.2">
      <c r="A44" s="38">
        <f t="shared" ref="A44:A59" si="12">1+A43</f>
        <v>35</v>
      </c>
      <c r="B44" s="5">
        <f t="shared" si="0"/>
        <v>0</v>
      </c>
      <c r="C44" s="5">
        <f t="shared" si="9"/>
        <v>0</v>
      </c>
      <c r="D44" s="6">
        <f t="shared" si="10"/>
        <v>0</v>
      </c>
      <c r="E44" s="4">
        <f t="shared" si="11"/>
        <v>0</v>
      </c>
    </row>
    <row r="45" spans="1:5" x14ac:dyDescent="0.2">
      <c r="A45" s="38">
        <f t="shared" si="12"/>
        <v>36</v>
      </c>
      <c r="B45" s="5">
        <f t="shared" si="0"/>
        <v>0</v>
      </c>
      <c r="C45" s="5">
        <f t="shared" si="9"/>
        <v>0</v>
      </c>
      <c r="D45" s="6">
        <f t="shared" si="10"/>
        <v>0</v>
      </c>
      <c r="E45" s="4">
        <f t="shared" si="11"/>
        <v>0</v>
      </c>
    </row>
    <row r="46" spans="1:5" x14ac:dyDescent="0.2">
      <c r="A46" s="38">
        <f t="shared" si="12"/>
        <v>37</v>
      </c>
      <c r="B46" s="5">
        <f t="shared" si="0"/>
        <v>0</v>
      </c>
      <c r="C46" s="5">
        <f t="shared" si="9"/>
        <v>0</v>
      </c>
      <c r="D46" s="6">
        <f t="shared" si="10"/>
        <v>0</v>
      </c>
      <c r="E46" s="4">
        <f t="shared" si="11"/>
        <v>0</v>
      </c>
    </row>
    <row r="47" spans="1:5" x14ac:dyDescent="0.2">
      <c r="A47" s="38">
        <f t="shared" si="12"/>
        <v>38</v>
      </c>
      <c r="B47" s="5">
        <f t="shared" si="0"/>
        <v>0</v>
      </c>
      <c r="C47" s="5">
        <f t="shared" si="9"/>
        <v>0</v>
      </c>
      <c r="D47" s="6">
        <f t="shared" si="10"/>
        <v>0</v>
      </c>
      <c r="E47" s="4">
        <f t="shared" si="11"/>
        <v>0</v>
      </c>
    </row>
    <row r="48" spans="1:5" x14ac:dyDescent="0.2">
      <c r="A48" s="38">
        <f t="shared" si="12"/>
        <v>39</v>
      </c>
      <c r="B48" s="5">
        <f t="shared" si="0"/>
        <v>0</v>
      </c>
      <c r="C48" s="5">
        <f t="shared" si="9"/>
        <v>0</v>
      </c>
      <c r="D48" s="6">
        <f t="shared" si="10"/>
        <v>0</v>
      </c>
      <c r="E48" s="4">
        <f t="shared" si="11"/>
        <v>0</v>
      </c>
    </row>
    <row r="49" spans="1:5" x14ac:dyDescent="0.2">
      <c r="A49" s="38">
        <f t="shared" si="12"/>
        <v>40</v>
      </c>
      <c r="B49" s="5">
        <f t="shared" si="0"/>
        <v>0</v>
      </c>
      <c r="C49" s="5">
        <f t="shared" si="9"/>
        <v>0</v>
      </c>
      <c r="D49" s="6">
        <f t="shared" si="10"/>
        <v>0</v>
      </c>
      <c r="E49" s="4">
        <f t="shared" si="11"/>
        <v>0</v>
      </c>
    </row>
    <row r="50" spans="1:5" x14ac:dyDescent="0.2">
      <c r="A50" s="38">
        <f t="shared" si="12"/>
        <v>41</v>
      </c>
      <c r="B50" s="5">
        <f t="shared" si="0"/>
        <v>0</v>
      </c>
      <c r="C50" s="5">
        <f t="shared" si="9"/>
        <v>0</v>
      </c>
      <c r="D50" s="6">
        <f t="shared" si="10"/>
        <v>0</v>
      </c>
      <c r="E50" s="4">
        <f t="shared" si="11"/>
        <v>0</v>
      </c>
    </row>
    <row r="51" spans="1:5" x14ac:dyDescent="0.2">
      <c r="A51" s="38">
        <f t="shared" si="12"/>
        <v>42</v>
      </c>
      <c r="B51" s="5">
        <f t="shared" si="0"/>
        <v>0</v>
      </c>
      <c r="C51" s="5">
        <f t="shared" si="9"/>
        <v>0</v>
      </c>
      <c r="D51" s="6">
        <f t="shared" si="10"/>
        <v>0</v>
      </c>
      <c r="E51" s="4">
        <f t="shared" si="11"/>
        <v>0</v>
      </c>
    </row>
    <row r="52" spans="1:5" x14ac:dyDescent="0.2">
      <c r="A52" s="38">
        <f t="shared" si="12"/>
        <v>43</v>
      </c>
      <c r="B52" s="5">
        <f t="shared" si="0"/>
        <v>0</v>
      </c>
      <c r="C52" s="5">
        <f t="shared" si="9"/>
        <v>0</v>
      </c>
      <c r="D52" s="6">
        <f t="shared" si="10"/>
        <v>0</v>
      </c>
      <c r="E52" s="4">
        <f t="shared" si="11"/>
        <v>0</v>
      </c>
    </row>
    <row r="53" spans="1:5" x14ac:dyDescent="0.2">
      <c r="A53" s="38">
        <f t="shared" si="12"/>
        <v>44</v>
      </c>
      <c r="B53" s="5">
        <f t="shared" si="0"/>
        <v>0</v>
      </c>
      <c r="C53" s="5">
        <f t="shared" si="9"/>
        <v>0</v>
      </c>
      <c r="D53" s="6">
        <f t="shared" si="10"/>
        <v>0</v>
      </c>
      <c r="E53" s="4">
        <f t="shared" si="11"/>
        <v>0</v>
      </c>
    </row>
    <row r="54" spans="1:5" x14ac:dyDescent="0.2">
      <c r="A54" s="38">
        <f t="shared" si="12"/>
        <v>45</v>
      </c>
      <c r="B54" s="5">
        <f t="shared" si="0"/>
        <v>0</v>
      </c>
      <c r="C54" s="5">
        <f t="shared" si="9"/>
        <v>0</v>
      </c>
      <c r="D54" s="6">
        <f t="shared" si="10"/>
        <v>0</v>
      </c>
      <c r="E54" s="4">
        <f t="shared" si="11"/>
        <v>0</v>
      </c>
    </row>
    <row r="55" spans="1:5" x14ac:dyDescent="0.2">
      <c r="A55" s="38">
        <f t="shared" si="12"/>
        <v>46</v>
      </c>
      <c r="B55" s="5">
        <f t="shared" si="0"/>
        <v>0</v>
      </c>
      <c r="C55" s="5">
        <f t="shared" si="9"/>
        <v>0</v>
      </c>
      <c r="D55" s="6">
        <f t="shared" si="10"/>
        <v>0</v>
      </c>
      <c r="E55" s="4">
        <f t="shared" si="11"/>
        <v>0</v>
      </c>
    </row>
    <row r="56" spans="1:5" x14ac:dyDescent="0.2">
      <c r="A56" s="38">
        <f t="shared" si="12"/>
        <v>47</v>
      </c>
      <c r="B56" s="5">
        <f t="shared" si="0"/>
        <v>0</v>
      </c>
      <c r="C56" s="5">
        <f t="shared" si="9"/>
        <v>0</v>
      </c>
      <c r="D56" s="6">
        <f t="shared" si="10"/>
        <v>0</v>
      </c>
      <c r="E56" s="4">
        <f t="shared" si="11"/>
        <v>0</v>
      </c>
    </row>
    <row r="57" spans="1:5" x14ac:dyDescent="0.2">
      <c r="A57" s="38">
        <f t="shared" si="12"/>
        <v>48</v>
      </c>
      <c r="B57" s="5">
        <f t="shared" si="0"/>
        <v>0</v>
      </c>
      <c r="C57" s="5">
        <f t="shared" si="9"/>
        <v>0</v>
      </c>
      <c r="D57" s="6">
        <f t="shared" si="10"/>
        <v>0</v>
      </c>
      <c r="E57" s="4">
        <f t="shared" si="11"/>
        <v>0</v>
      </c>
    </row>
    <row r="58" spans="1:5" x14ac:dyDescent="0.2">
      <c r="A58" s="38">
        <f t="shared" si="12"/>
        <v>49</v>
      </c>
      <c r="B58" s="5">
        <f t="shared" si="0"/>
        <v>0</v>
      </c>
      <c r="C58" s="5">
        <f t="shared" si="9"/>
        <v>0</v>
      </c>
      <c r="D58" s="6">
        <f t="shared" si="10"/>
        <v>0</v>
      </c>
      <c r="E58" s="4">
        <f t="shared" si="11"/>
        <v>0</v>
      </c>
    </row>
    <row r="59" spans="1:5" x14ac:dyDescent="0.2">
      <c r="A59" s="38">
        <f t="shared" si="12"/>
        <v>50</v>
      </c>
      <c r="B59" s="5">
        <f t="shared" si="0"/>
        <v>0</v>
      </c>
      <c r="C59" s="5">
        <f t="shared" ref="C59:C74" si="13">E58*$C$5/$C$6</f>
        <v>0</v>
      </c>
      <c r="D59" s="6">
        <f t="shared" ref="D59:D74" si="14">B59-C59</f>
        <v>0</v>
      </c>
      <c r="E59" s="4">
        <f t="shared" ref="E59:E74" si="15">E58-D59</f>
        <v>0</v>
      </c>
    </row>
    <row r="60" spans="1:5" x14ac:dyDescent="0.2">
      <c r="A60" s="38">
        <f t="shared" ref="A60:A75" si="16">1+A59</f>
        <v>51</v>
      </c>
      <c r="B60" s="5">
        <f t="shared" si="0"/>
        <v>0</v>
      </c>
      <c r="C60" s="5">
        <f t="shared" si="13"/>
        <v>0</v>
      </c>
      <c r="D60" s="6">
        <f t="shared" si="14"/>
        <v>0</v>
      </c>
      <c r="E60" s="4">
        <f t="shared" si="15"/>
        <v>0</v>
      </c>
    </row>
    <row r="61" spans="1:5" x14ac:dyDescent="0.2">
      <c r="A61" s="38">
        <f t="shared" si="16"/>
        <v>52</v>
      </c>
      <c r="B61" s="5">
        <f t="shared" si="0"/>
        <v>0</v>
      </c>
      <c r="C61" s="5">
        <f t="shared" si="13"/>
        <v>0</v>
      </c>
      <c r="D61" s="6">
        <f t="shared" si="14"/>
        <v>0</v>
      </c>
      <c r="E61" s="4">
        <f t="shared" si="15"/>
        <v>0</v>
      </c>
    </row>
    <row r="62" spans="1:5" x14ac:dyDescent="0.2">
      <c r="A62" s="38">
        <f t="shared" si="16"/>
        <v>53</v>
      </c>
      <c r="B62" s="5">
        <f t="shared" si="0"/>
        <v>0</v>
      </c>
      <c r="C62" s="5">
        <f t="shared" si="13"/>
        <v>0</v>
      </c>
      <c r="D62" s="6">
        <f t="shared" si="14"/>
        <v>0</v>
      </c>
      <c r="E62" s="4">
        <f t="shared" si="15"/>
        <v>0</v>
      </c>
    </row>
    <row r="63" spans="1:5" x14ac:dyDescent="0.2">
      <c r="A63" s="38">
        <f t="shared" si="16"/>
        <v>54</v>
      </c>
      <c r="B63" s="5">
        <f t="shared" si="0"/>
        <v>0</v>
      </c>
      <c r="C63" s="5">
        <f t="shared" si="13"/>
        <v>0</v>
      </c>
      <c r="D63" s="6">
        <f t="shared" si="14"/>
        <v>0</v>
      </c>
      <c r="E63" s="4">
        <f t="shared" si="15"/>
        <v>0</v>
      </c>
    </row>
    <row r="64" spans="1:5" x14ac:dyDescent="0.2">
      <c r="A64" s="38">
        <f t="shared" si="16"/>
        <v>55</v>
      </c>
      <c r="B64" s="5">
        <f t="shared" si="0"/>
        <v>0</v>
      </c>
      <c r="C64" s="5">
        <f t="shared" si="13"/>
        <v>0</v>
      </c>
      <c r="D64" s="6">
        <f t="shared" si="14"/>
        <v>0</v>
      </c>
      <c r="E64" s="4">
        <f t="shared" si="15"/>
        <v>0</v>
      </c>
    </row>
    <row r="65" spans="1:5" x14ac:dyDescent="0.2">
      <c r="A65" s="38">
        <f t="shared" si="16"/>
        <v>56</v>
      </c>
      <c r="B65" s="5">
        <f t="shared" si="0"/>
        <v>0</v>
      </c>
      <c r="C65" s="5">
        <f t="shared" si="13"/>
        <v>0</v>
      </c>
      <c r="D65" s="6">
        <f t="shared" si="14"/>
        <v>0</v>
      </c>
      <c r="E65" s="4">
        <f t="shared" si="15"/>
        <v>0</v>
      </c>
    </row>
    <row r="66" spans="1:5" x14ac:dyDescent="0.2">
      <c r="A66" s="38">
        <f t="shared" si="16"/>
        <v>57</v>
      </c>
      <c r="B66" s="5">
        <f t="shared" si="0"/>
        <v>0</v>
      </c>
      <c r="C66" s="5">
        <f t="shared" si="13"/>
        <v>0</v>
      </c>
      <c r="D66" s="6">
        <f t="shared" si="14"/>
        <v>0</v>
      </c>
      <c r="E66" s="4">
        <f t="shared" si="15"/>
        <v>0</v>
      </c>
    </row>
    <row r="67" spans="1:5" x14ac:dyDescent="0.2">
      <c r="A67" s="38">
        <f t="shared" si="16"/>
        <v>58</v>
      </c>
      <c r="B67" s="5">
        <f t="shared" si="0"/>
        <v>0</v>
      </c>
      <c r="C67" s="5">
        <f t="shared" si="13"/>
        <v>0</v>
      </c>
      <c r="D67" s="6">
        <f t="shared" si="14"/>
        <v>0</v>
      </c>
      <c r="E67" s="4">
        <f t="shared" si="15"/>
        <v>0</v>
      </c>
    </row>
    <row r="68" spans="1:5" x14ac:dyDescent="0.2">
      <c r="A68" s="38">
        <f t="shared" si="16"/>
        <v>59</v>
      </c>
      <c r="B68" s="5">
        <f t="shared" si="0"/>
        <v>0</v>
      </c>
      <c r="C68" s="5">
        <f t="shared" si="13"/>
        <v>0</v>
      </c>
      <c r="D68" s="6">
        <f t="shared" si="14"/>
        <v>0</v>
      </c>
      <c r="E68" s="4">
        <f t="shared" si="15"/>
        <v>0</v>
      </c>
    </row>
    <row r="69" spans="1:5" x14ac:dyDescent="0.2">
      <c r="A69" s="38">
        <f t="shared" si="16"/>
        <v>60</v>
      </c>
      <c r="B69" s="5">
        <f t="shared" si="0"/>
        <v>0</v>
      </c>
      <c r="C69" s="5">
        <f t="shared" si="13"/>
        <v>0</v>
      </c>
      <c r="D69" s="6">
        <f t="shared" si="14"/>
        <v>0</v>
      </c>
      <c r="E69" s="4">
        <f t="shared" si="15"/>
        <v>0</v>
      </c>
    </row>
    <row r="70" spans="1:5" x14ac:dyDescent="0.2">
      <c r="A70" s="38">
        <f t="shared" si="16"/>
        <v>61</v>
      </c>
      <c r="B70" s="5">
        <f t="shared" si="0"/>
        <v>0</v>
      </c>
      <c r="C70" s="5">
        <f t="shared" si="13"/>
        <v>0</v>
      </c>
      <c r="D70" s="6">
        <f t="shared" si="14"/>
        <v>0</v>
      </c>
      <c r="E70" s="4">
        <f t="shared" si="15"/>
        <v>0</v>
      </c>
    </row>
    <row r="71" spans="1:5" x14ac:dyDescent="0.2">
      <c r="A71" s="38">
        <f t="shared" si="16"/>
        <v>62</v>
      </c>
      <c r="B71" s="5">
        <f t="shared" si="0"/>
        <v>0</v>
      </c>
      <c r="C71" s="5">
        <f t="shared" si="13"/>
        <v>0</v>
      </c>
      <c r="D71" s="6">
        <f t="shared" si="14"/>
        <v>0</v>
      </c>
      <c r="E71" s="4">
        <f t="shared" si="15"/>
        <v>0</v>
      </c>
    </row>
    <row r="72" spans="1:5" x14ac:dyDescent="0.2">
      <c r="A72" s="38">
        <f t="shared" si="16"/>
        <v>63</v>
      </c>
      <c r="B72" s="5">
        <f t="shared" si="0"/>
        <v>0</v>
      </c>
      <c r="C72" s="5">
        <f t="shared" si="13"/>
        <v>0</v>
      </c>
      <c r="D72" s="6">
        <f t="shared" si="14"/>
        <v>0</v>
      </c>
      <c r="E72" s="4">
        <f t="shared" si="15"/>
        <v>0</v>
      </c>
    </row>
    <row r="73" spans="1:5" x14ac:dyDescent="0.2">
      <c r="A73" s="38">
        <f t="shared" si="16"/>
        <v>64</v>
      </c>
      <c r="B73" s="5">
        <f t="shared" si="0"/>
        <v>0</v>
      </c>
      <c r="C73" s="5">
        <f t="shared" si="13"/>
        <v>0</v>
      </c>
      <c r="D73" s="6">
        <f t="shared" si="14"/>
        <v>0</v>
      </c>
      <c r="E73" s="4">
        <f t="shared" si="15"/>
        <v>0</v>
      </c>
    </row>
    <row r="74" spans="1:5" x14ac:dyDescent="0.2">
      <c r="A74" s="38">
        <f t="shared" si="16"/>
        <v>65</v>
      </c>
      <c r="B74" s="5">
        <f t="shared" ref="B74:B137" si="17">$F$5</f>
        <v>0</v>
      </c>
      <c r="C74" s="5">
        <f t="shared" si="13"/>
        <v>0</v>
      </c>
      <c r="D74" s="6">
        <f t="shared" si="14"/>
        <v>0</v>
      </c>
      <c r="E74" s="4">
        <f t="shared" si="15"/>
        <v>0</v>
      </c>
    </row>
    <row r="75" spans="1:5" x14ac:dyDescent="0.2">
      <c r="A75" s="38">
        <f t="shared" si="16"/>
        <v>66</v>
      </c>
      <c r="B75" s="5">
        <f t="shared" si="17"/>
        <v>0</v>
      </c>
      <c r="C75" s="5">
        <f t="shared" ref="C75:C90" si="18">E74*$C$5/$C$6</f>
        <v>0</v>
      </c>
      <c r="D75" s="6">
        <f t="shared" ref="D75:D90" si="19">B75-C75</f>
        <v>0</v>
      </c>
      <c r="E75" s="4">
        <f t="shared" ref="E75:E90" si="20">E74-D75</f>
        <v>0</v>
      </c>
    </row>
    <row r="76" spans="1:5" x14ac:dyDescent="0.2">
      <c r="A76" s="38">
        <f t="shared" ref="A76:A91" si="21">1+A75</f>
        <v>67</v>
      </c>
      <c r="B76" s="5">
        <f t="shared" si="17"/>
        <v>0</v>
      </c>
      <c r="C76" s="5">
        <f t="shared" si="18"/>
        <v>0</v>
      </c>
      <c r="D76" s="6">
        <f t="shared" si="19"/>
        <v>0</v>
      </c>
      <c r="E76" s="4">
        <f t="shared" si="20"/>
        <v>0</v>
      </c>
    </row>
    <row r="77" spans="1:5" x14ac:dyDescent="0.2">
      <c r="A77" s="38">
        <f t="shared" si="21"/>
        <v>68</v>
      </c>
      <c r="B77" s="5">
        <f t="shared" si="17"/>
        <v>0</v>
      </c>
      <c r="C77" s="5">
        <f t="shared" si="18"/>
        <v>0</v>
      </c>
      <c r="D77" s="6">
        <f t="shared" si="19"/>
        <v>0</v>
      </c>
      <c r="E77" s="4">
        <f t="shared" si="20"/>
        <v>0</v>
      </c>
    </row>
    <row r="78" spans="1:5" x14ac:dyDescent="0.2">
      <c r="A78" s="38">
        <f t="shared" si="21"/>
        <v>69</v>
      </c>
      <c r="B78" s="5">
        <f t="shared" si="17"/>
        <v>0</v>
      </c>
      <c r="C78" s="5">
        <f t="shared" si="18"/>
        <v>0</v>
      </c>
      <c r="D78" s="6">
        <f t="shared" si="19"/>
        <v>0</v>
      </c>
      <c r="E78" s="4">
        <f t="shared" si="20"/>
        <v>0</v>
      </c>
    </row>
    <row r="79" spans="1:5" x14ac:dyDescent="0.2">
      <c r="A79" s="38">
        <f t="shared" si="21"/>
        <v>70</v>
      </c>
      <c r="B79" s="5">
        <f t="shared" si="17"/>
        <v>0</v>
      </c>
      <c r="C79" s="5">
        <f t="shared" si="18"/>
        <v>0</v>
      </c>
      <c r="D79" s="6">
        <f t="shared" si="19"/>
        <v>0</v>
      </c>
      <c r="E79" s="4">
        <f t="shared" si="20"/>
        <v>0</v>
      </c>
    </row>
    <row r="80" spans="1:5" x14ac:dyDescent="0.2">
      <c r="A80" s="38">
        <f t="shared" si="21"/>
        <v>71</v>
      </c>
      <c r="B80" s="5">
        <f t="shared" si="17"/>
        <v>0</v>
      </c>
      <c r="C80" s="5">
        <f t="shared" si="18"/>
        <v>0</v>
      </c>
      <c r="D80" s="6">
        <f t="shared" si="19"/>
        <v>0</v>
      </c>
      <c r="E80" s="4">
        <f t="shared" si="20"/>
        <v>0</v>
      </c>
    </row>
    <row r="81" spans="1:5" x14ac:dyDescent="0.2">
      <c r="A81" s="38">
        <f t="shared" si="21"/>
        <v>72</v>
      </c>
      <c r="B81" s="5">
        <f t="shared" si="17"/>
        <v>0</v>
      </c>
      <c r="C81" s="5">
        <f t="shared" si="18"/>
        <v>0</v>
      </c>
      <c r="D81" s="6">
        <f t="shared" si="19"/>
        <v>0</v>
      </c>
      <c r="E81" s="4">
        <f t="shared" si="20"/>
        <v>0</v>
      </c>
    </row>
    <row r="82" spans="1:5" x14ac:dyDescent="0.2">
      <c r="A82" s="38">
        <f t="shared" si="21"/>
        <v>73</v>
      </c>
      <c r="B82" s="5">
        <f t="shared" si="17"/>
        <v>0</v>
      </c>
      <c r="C82" s="5">
        <f t="shared" si="18"/>
        <v>0</v>
      </c>
      <c r="D82" s="6">
        <f t="shared" si="19"/>
        <v>0</v>
      </c>
      <c r="E82" s="4">
        <f t="shared" si="20"/>
        <v>0</v>
      </c>
    </row>
    <row r="83" spans="1:5" x14ac:dyDescent="0.2">
      <c r="A83" s="38">
        <f t="shared" si="21"/>
        <v>74</v>
      </c>
      <c r="B83" s="5">
        <f t="shared" si="17"/>
        <v>0</v>
      </c>
      <c r="C83" s="5">
        <f t="shared" si="18"/>
        <v>0</v>
      </c>
      <c r="D83" s="6">
        <f t="shared" si="19"/>
        <v>0</v>
      </c>
      <c r="E83" s="4">
        <f t="shared" si="20"/>
        <v>0</v>
      </c>
    </row>
    <row r="84" spans="1:5" x14ac:dyDescent="0.2">
      <c r="A84" s="38">
        <f t="shared" si="21"/>
        <v>75</v>
      </c>
      <c r="B84" s="5">
        <f t="shared" si="17"/>
        <v>0</v>
      </c>
      <c r="C84" s="5">
        <f t="shared" si="18"/>
        <v>0</v>
      </c>
      <c r="D84" s="6">
        <f t="shared" si="19"/>
        <v>0</v>
      </c>
      <c r="E84" s="4">
        <f t="shared" si="20"/>
        <v>0</v>
      </c>
    </row>
    <row r="85" spans="1:5" x14ac:dyDescent="0.2">
      <c r="A85" s="38">
        <f t="shared" si="21"/>
        <v>76</v>
      </c>
      <c r="B85" s="5">
        <f t="shared" si="17"/>
        <v>0</v>
      </c>
      <c r="C85" s="5">
        <f t="shared" si="18"/>
        <v>0</v>
      </c>
      <c r="D85" s="6">
        <f t="shared" si="19"/>
        <v>0</v>
      </c>
      <c r="E85" s="4">
        <f t="shared" si="20"/>
        <v>0</v>
      </c>
    </row>
    <row r="86" spans="1:5" x14ac:dyDescent="0.2">
      <c r="A86" s="38">
        <f t="shared" si="21"/>
        <v>77</v>
      </c>
      <c r="B86" s="5">
        <f t="shared" si="17"/>
        <v>0</v>
      </c>
      <c r="C86" s="5">
        <f t="shared" si="18"/>
        <v>0</v>
      </c>
      <c r="D86" s="6">
        <f t="shared" si="19"/>
        <v>0</v>
      </c>
      <c r="E86" s="4">
        <f t="shared" si="20"/>
        <v>0</v>
      </c>
    </row>
    <row r="87" spans="1:5" x14ac:dyDescent="0.2">
      <c r="A87" s="38">
        <f t="shared" si="21"/>
        <v>78</v>
      </c>
      <c r="B87" s="5">
        <f t="shared" si="17"/>
        <v>0</v>
      </c>
      <c r="C87" s="5">
        <f t="shared" si="18"/>
        <v>0</v>
      </c>
      <c r="D87" s="6">
        <f t="shared" si="19"/>
        <v>0</v>
      </c>
      <c r="E87" s="4">
        <f t="shared" si="20"/>
        <v>0</v>
      </c>
    </row>
    <row r="88" spans="1:5" x14ac:dyDescent="0.2">
      <c r="A88" s="38">
        <f t="shared" si="21"/>
        <v>79</v>
      </c>
      <c r="B88" s="5">
        <f t="shared" si="17"/>
        <v>0</v>
      </c>
      <c r="C88" s="5">
        <f t="shared" si="18"/>
        <v>0</v>
      </c>
      <c r="D88" s="6">
        <f t="shared" si="19"/>
        <v>0</v>
      </c>
      <c r="E88" s="4">
        <f t="shared" si="20"/>
        <v>0</v>
      </c>
    </row>
    <row r="89" spans="1:5" x14ac:dyDescent="0.2">
      <c r="A89" s="38">
        <f t="shared" si="21"/>
        <v>80</v>
      </c>
      <c r="B89" s="5">
        <f t="shared" si="17"/>
        <v>0</v>
      </c>
      <c r="C89" s="5">
        <f t="shared" si="18"/>
        <v>0</v>
      </c>
      <c r="D89" s="6">
        <f t="shared" si="19"/>
        <v>0</v>
      </c>
      <c r="E89" s="4">
        <f t="shared" si="20"/>
        <v>0</v>
      </c>
    </row>
    <row r="90" spans="1:5" x14ac:dyDescent="0.2">
      <c r="A90" s="38">
        <f t="shared" si="21"/>
        <v>81</v>
      </c>
      <c r="B90" s="5">
        <f t="shared" si="17"/>
        <v>0</v>
      </c>
      <c r="C90" s="5">
        <f t="shared" si="18"/>
        <v>0</v>
      </c>
      <c r="D90" s="6">
        <f t="shared" si="19"/>
        <v>0</v>
      </c>
      <c r="E90" s="4">
        <f t="shared" si="20"/>
        <v>0</v>
      </c>
    </row>
    <row r="91" spans="1:5" x14ac:dyDescent="0.2">
      <c r="A91" s="38">
        <f t="shared" si="21"/>
        <v>82</v>
      </c>
      <c r="B91" s="5">
        <f t="shared" si="17"/>
        <v>0</v>
      </c>
      <c r="C91" s="5">
        <f t="shared" ref="C91:C106" si="22">E90*$C$5/$C$6</f>
        <v>0</v>
      </c>
      <c r="D91" s="6">
        <f t="shared" ref="D91:D106" si="23">B91-C91</f>
        <v>0</v>
      </c>
      <c r="E91" s="4">
        <f t="shared" ref="E91:E106" si="24">E90-D91</f>
        <v>0</v>
      </c>
    </row>
    <row r="92" spans="1:5" x14ac:dyDescent="0.2">
      <c r="A92" s="38">
        <f t="shared" ref="A92:A107" si="25">1+A91</f>
        <v>83</v>
      </c>
      <c r="B92" s="5">
        <f t="shared" si="17"/>
        <v>0</v>
      </c>
      <c r="C92" s="5">
        <f t="shared" si="22"/>
        <v>0</v>
      </c>
      <c r="D92" s="6">
        <f t="shared" si="23"/>
        <v>0</v>
      </c>
      <c r="E92" s="4">
        <f t="shared" si="24"/>
        <v>0</v>
      </c>
    </row>
    <row r="93" spans="1:5" x14ac:dyDescent="0.2">
      <c r="A93" s="38">
        <f t="shared" si="25"/>
        <v>84</v>
      </c>
      <c r="B93" s="5">
        <f t="shared" si="17"/>
        <v>0</v>
      </c>
      <c r="C93" s="5">
        <f t="shared" si="22"/>
        <v>0</v>
      </c>
      <c r="D93" s="6">
        <f t="shared" si="23"/>
        <v>0</v>
      </c>
      <c r="E93" s="4">
        <f t="shared" si="24"/>
        <v>0</v>
      </c>
    </row>
    <row r="94" spans="1:5" x14ac:dyDescent="0.2">
      <c r="A94" s="38">
        <f t="shared" si="25"/>
        <v>85</v>
      </c>
      <c r="B94" s="5">
        <f t="shared" si="17"/>
        <v>0</v>
      </c>
      <c r="C94" s="5">
        <f t="shared" si="22"/>
        <v>0</v>
      </c>
      <c r="D94" s="6">
        <f t="shared" si="23"/>
        <v>0</v>
      </c>
      <c r="E94" s="4">
        <f t="shared" si="24"/>
        <v>0</v>
      </c>
    </row>
    <row r="95" spans="1:5" x14ac:dyDescent="0.2">
      <c r="A95" s="38">
        <f t="shared" si="25"/>
        <v>86</v>
      </c>
      <c r="B95" s="5">
        <f t="shared" si="17"/>
        <v>0</v>
      </c>
      <c r="C95" s="5">
        <f t="shared" si="22"/>
        <v>0</v>
      </c>
      <c r="D95" s="6">
        <f t="shared" si="23"/>
        <v>0</v>
      </c>
      <c r="E95" s="4">
        <f t="shared" si="24"/>
        <v>0</v>
      </c>
    </row>
    <row r="96" spans="1:5" x14ac:dyDescent="0.2">
      <c r="A96" s="38">
        <f t="shared" si="25"/>
        <v>87</v>
      </c>
      <c r="B96" s="5">
        <f t="shared" si="17"/>
        <v>0</v>
      </c>
      <c r="C96" s="5">
        <f t="shared" si="22"/>
        <v>0</v>
      </c>
      <c r="D96" s="6">
        <f t="shared" si="23"/>
        <v>0</v>
      </c>
      <c r="E96" s="4">
        <f t="shared" si="24"/>
        <v>0</v>
      </c>
    </row>
    <row r="97" spans="1:5" x14ac:dyDescent="0.2">
      <c r="A97" s="38">
        <f t="shared" si="25"/>
        <v>88</v>
      </c>
      <c r="B97" s="5">
        <f t="shared" si="17"/>
        <v>0</v>
      </c>
      <c r="C97" s="5">
        <f t="shared" si="22"/>
        <v>0</v>
      </c>
      <c r="D97" s="6">
        <f t="shared" si="23"/>
        <v>0</v>
      </c>
      <c r="E97" s="4">
        <f t="shared" si="24"/>
        <v>0</v>
      </c>
    </row>
    <row r="98" spans="1:5" x14ac:dyDescent="0.2">
      <c r="A98" s="38">
        <f t="shared" si="25"/>
        <v>89</v>
      </c>
      <c r="B98" s="5">
        <f t="shared" si="17"/>
        <v>0</v>
      </c>
      <c r="C98" s="5">
        <f t="shared" si="22"/>
        <v>0</v>
      </c>
      <c r="D98" s="6">
        <f t="shared" si="23"/>
        <v>0</v>
      </c>
      <c r="E98" s="4">
        <f t="shared" si="24"/>
        <v>0</v>
      </c>
    </row>
    <row r="99" spans="1:5" x14ac:dyDescent="0.2">
      <c r="A99" s="38">
        <f t="shared" si="25"/>
        <v>90</v>
      </c>
      <c r="B99" s="5">
        <f t="shared" si="17"/>
        <v>0</v>
      </c>
      <c r="C99" s="5">
        <f t="shared" si="22"/>
        <v>0</v>
      </c>
      <c r="D99" s="6">
        <f t="shared" si="23"/>
        <v>0</v>
      </c>
      <c r="E99" s="4">
        <f t="shared" si="24"/>
        <v>0</v>
      </c>
    </row>
    <row r="100" spans="1:5" x14ac:dyDescent="0.2">
      <c r="A100" s="38">
        <f t="shared" si="25"/>
        <v>91</v>
      </c>
      <c r="B100" s="5">
        <f t="shared" si="17"/>
        <v>0</v>
      </c>
      <c r="C100" s="5">
        <f t="shared" si="22"/>
        <v>0</v>
      </c>
      <c r="D100" s="6">
        <f t="shared" si="23"/>
        <v>0</v>
      </c>
      <c r="E100" s="4">
        <f t="shared" si="24"/>
        <v>0</v>
      </c>
    </row>
    <row r="101" spans="1:5" x14ac:dyDescent="0.2">
      <c r="A101" s="38">
        <f t="shared" si="25"/>
        <v>92</v>
      </c>
      <c r="B101" s="5">
        <f t="shared" si="17"/>
        <v>0</v>
      </c>
      <c r="C101" s="5">
        <f t="shared" si="22"/>
        <v>0</v>
      </c>
      <c r="D101" s="6">
        <f t="shared" si="23"/>
        <v>0</v>
      </c>
      <c r="E101" s="4">
        <f t="shared" si="24"/>
        <v>0</v>
      </c>
    </row>
    <row r="102" spans="1:5" x14ac:dyDescent="0.2">
      <c r="A102" s="38">
        <f t="shared" si="25"/>
        <v>93</v>
      </c>
      <c r="B102" s="5">
        <f t="shared" si="17"/>
        <v>0</v>
      </c>
      <c r="C102" s="5">
        <f t="shared" si="22"/>
        <v>0</v>
      </c>
      <c r="D102" s="6">
        <f t="shared" si="23"/>
        <v>0</v>
      </c>
      <c r="E102" s="4">
        <f t="shared" si="24"/>
        <v>0</v>
      </c>
    </row>
    <row r="103" spans="1:5" x14ac:dyDescent="0.2">
      <c r="A103" s="38">
        <f t="shared" si="25"/>
        <v>94</v>
      </c>
      <c r="B103" s="5">
        <f t="shared" si="17"/>
        <v>0</v>
      </c>
      <c r="C103" s="5">
        <f t="shared" si="22"/>
        <v>0</v>
      </c>
      <c r="D103" s="6">
        <f t="shared" si="23"/>
        <v>0</v>
      </c>
      <c r="E103" s="4">
        <f t="shared" si="24"/>
        <v>0</v>
      </c>
    </row>
    <row r="104" spans="1:5" x14ac:dyDescent="0.2">
      <c r="A104" s="38">
        <f t="shared" si="25"/>
        <v>95</v>
      </c>
      <c r="B104" s="5">
        <f t="shared" si="17"/>
        <v>0</v>
      </c>
      <c r="C104" s="5">
        <f t="shared" si="22"/>
        <v>0</v>
      </c>
      <c r="D104" s="6">
        <f t="shared" si="23"/>
        <v>0</v>
      </c>
      <c r="E104" s="4">
        <f t="shared" si="24"/>
        <v>0</v>
      </c>
    </row>
    <row r="105" spans="1:5" x14ac:dyDescent="0.2">
      <c r="A105" s="38">
        <f t="shared" si="25"/>
        <v>96</v>
      </c>
      <c r="B105" s="5">
        <f t="shared" si="17"/>
        <v>0</v>
      </c>
      <c r="C105" s="5">
        <f t="shared" si="22"/>
        <v>0</v>
      </c>
      <c r="D105" s="6">
        <f t="shared" si="23"/>
        <v>0</v>
      </c>
      <c r="E105" s="4">
        <f t="shared" si="24"/>
        <v>0</v>
      </c>
    </row>
    <row r="106" spans="1:5" x14ac:dyDescent="0.2">
      <c r="A106" s="38">
        <f t="shared" si="25"/>
        <v>97</v>
      </c>
      <c r="B106" s="5">
        <f t="shared" si="17"/>
        <v>0</v>
      </c>
      <c r="C106" s="5">
        <f t="shared" si="22"/>
        <v>0</v>
      </c>
      <c r="D106" s="6">
        <f t="shared" si="23"/>
        <v>0</v>
      </c>
      <c r="E106" s="4">
        <f t="shared" si="24"/>
        <v>0</v>
      </c>
    </row>
    <row r="107" spans="1:5" x14ac:dyDescent="0.2">
      <c r="A107" s="38">
        <f t="shared" si="25"/>
        <v>98</v>
      </c>
      <c r="B107" s="5">
        <f t="shared" si="17"/>
        <v>0</v>
      </c>
      <c r="C107" s="5">
        <f t="shared" ref="C107:C122" si="26">E106*$C$5/$C$6</f>
        <v>0</v>
      </c>
      <c r="D107" s="6">
        <f t="shared" ref="D107:D122" si="27">B107-C107</f>
        <v>0</v>
      </c>
      <c r="E107" s="4">
        <f t="shared" ref="E107:E122" si="28">E106-D107</f>
        <v>0</v>
      </c>
    </row>
    <row r="108" spans="1:5" x14ac:dyDescent="0.2">
      <c r="A108" s="38">
        <f t="shared" ref="A108:A123" si="29">1+A107</f>
        <v>99</v>
      </c>
      <c r="B108" s="5">
        <f t="shared" si="17"/>
        <v>0</v>
      </c>
      <c r="C108" s="5">
        <f t="shared" si="26"/>
        <v>0</v>
      </c>
      <c r="D108" s="6">
        <f t="shared" si="27"/>
        <v>0</v>
      </c>
      <c r="E108" s="4">
        <f t="shared" si="28"/>
        <v>0</v>
      </c>
    </row>
    <row r="109" spans="1:5" x14ac:dyDescent="0.2">
      <c r="A109" s="38">
        <f t="shared" si="29"/>
        <v>100</v>
      </c>
      <c r="B109" s="5">
        <f t="shared" si="17"/>
        <v>0</v>
      </c>
      <c r="C109" s="5">
        <f t="shared" si="26"/>
        <v>0</v>
      </c>
      <c r="D109" s="6">
        <f t="shared" si="27"/>
        <v>0</v>
      </c>
      <c r="E109" s="4">
        <f t="shared" si="28"/>
        <v>0</v>
      </c>
    </row>
    <row r="110" spans="1:5" x14ac:dyDescent="0.2">
      <c r="A110" s="38">
        <f t="shared" si="29"/>
        <v>101</v>
      </c>
      <c r="B110" s="5">
        <f t="shared" si="17"/>
        <v>0</v>
      </c>
      <c r="C110" s="5">
        <f t="shared" si="26"/>
        <v>0</v>
      </c>
      <c r="D110" s="6">
        <f t="shared" si="27"/>
        <v>0</v>
      </c>
      <c r="E110" s="4">
        <f t="shared" si="28"/>
        <v>0</v>
      </c>
    </row>
    <row r="111" spans="1:5" x14ac:dyDescent="0.2">
      <c r="A111" s="38">
        <f t="shared" si="29"/>
        <v>102</v>
      </c>
      <c r="B111" s="5">
        <f t="shared" si="17"/>
        <v>0</v>
      </c>
      <c r="C111" s="5">
        <f t="shared" si="26"/>
        <v>0</v>
      </c>
      <c r="D111" s="6">
        <f t="shared" si="27"/>
        <v>0</v>
      </c>
      <c r="E111" s="4">
        <f t="shared" si="28"/>
        <v>0</v>
      </c>
    </row>
    <row r="112" spans="1:5" x14ac:dyDescent="0.2">
      <c r="A112" s="38">
        <f t="shared" si="29"/>
        <v>103</v>
      </c>
      <c r="B112" s="5">
        <f t="shared" si="17"/>
        <v>0</v>
      </c>
      <c r="C112" s="5">
        <f t="shared" si="26"/>
        <v>0</v>
      </c>
      <c r="D112" s="6">
        <f t="shared" si="27"/>
        <v>0</v>
      </c>
      <c r="E112" s="4">
        <f t="shared" si="28"/>
        <v>0</v>
      </c>
    </row>
    <row r="113" spans="1:5" x14ac:dyDescent="0.2">
      <c r="A113" s="38">
        <f t="shared" si="29"/>
        <v>104</v>
      </c>
      <c r="B113" s="5">
        <f t="shared" si="17"/>
        <v>0</v>
      </c>
      <c r="C113" s="5">
        <f t="shared" si="26"/>
        <v>0</v>
      </c>
      <c r="D113" s="6">
        <f t="shared" si="27"/>
        <v>0</v>
      </c>
      <c r="E113" s="4">
        <f t="shared" si="28"/>
        <v>0</v>
      </c>
    </row>
    <row r="114" spans="1:5" x14ac:dyDescent="0.2">
      <c r="A114" s="38">
        <f t="shared" si="29"/>
        <v>105</v>
      </c>
      <c r="B114" s="5">
        <f t="shared" si="17"/>
        <v>0</v>
      </c>
      <c r="C114" s="5">
        <f t="shared" si="26"/>
        <v>0</v>
      </c>
      <c r="D114" s="6">
        <f t="shared" si="27"/>
        <v>0</v>
      </c>
      <c r="E114" s="4">
        <f t="shared" si="28"/>
        <v>0</v>
      </c>
    </row>
    <row r="115" spans="1:5" x14ac:dyDescent="0.2">
      <c r="A115" s="38">
        <f t="shared" si="29"/>
        <v>106</v>
      </c>
      <c r="B115" s="5">
        <f t="shared" si="17"/>
        <v>0</v>
      </c>
      <c r="C115" s="5">
        <f t="shared" si="26"/>
        <v>0</v>
      </c>
      <c r="D115" s="6">
        <f t="shared" si="27"/>
        <v>0</v>
      </c>
      <c r="E115" s="4">
        <f t="shared" si="28"/>
        <v>0</v>
      </c>
    </row>
    <row r="116" spans="1:5" x14ac:dyDescent="0.2">
      <c r="A116" s="38">
        <f t="shared" si="29"/>
        <v>107</v>
      </c>
      <c r="B116" s="5">
        <f t="shared" si="17"/>
        <v>0</v>
      </c>
      <c r="C116" s="5">
        <f t="shared" si="26"/>
        <v>0</v>
      </c>
      <c r="D116" s="6">
        <f t="shared" si="27"/>
        <v>0</v>
      </c>
      <c r="E116" s="4">
        <f t="shared" si="28"/>
        <v>0</v>
      </c>
    </row>
    <row r="117" spans="1:5" x14ac:dyDescent="0.2">
      <c r="A117" s="38">
        <f t="shared" si="29"/>
        <v>108</v>
      </c>
      <c r="B117" s="5">
        <f t="shared" si="17"/>
        <v>0</v>
      </c>
      <c r="C117" s="5">
        <f t="shared" si="26"/>
        <v>0</v>
      </c>
      <c r="D117" s="6">
        <f t="shared" si="27"/>
        <v>0</v>
      </c>
      <c r="E117" s="4">
        <f t="shared" si="28"/>
        <v>0</v>
      </c>
    </row>
    <row r="118" spans="1:5" x14ac:dyDescent="0.2">
      <c r="A118" s="38">
        <f t="shared" si="29"/>
        <v>109</v>
      </c>
      <c r="B118" s="5">
        <f t="shared" si="17"/>
        <v>0</v>
      </c>
      <c r="C118" s="5">
        <f t="shared" si="26"/>
        <v>0</v>
      </c>
      <c r="D118" s="6">
        <f t="shared" si="27"/>
        <v>0</v>
      </c>
      <c r="E118" s="4">
        <f t="shared" si="28"/>
        <v>0</v>
      </c>
    </row>
    <row r="119" spans="1:5" x14ac:dyDescent="0.2">
      <c r="A119" s="38">
        <f t="shared" si="29"/>
        <v>110</v>
      </c>
      <c r="B119" s="5">
        <f t="shared" si="17"/>
        <v>0</v>
      </c>
      <c r="C119" s="5">
        <f t="shared" si="26"/>
        <v>0</v>
      </c>
      <c r="D119" s="6">
        <f t="shared" si="27"/>
        <v>0</v>
      </c>
      <c r="E119" s="4">
        <f t="shared" si="28"/>
        <v>0</v>
      </c>
    </row>
    <row r="120" spans="1:5" x14ac:dyDescent="0.2">
      <c r="A120" s="38">
        <f t="shared" si="29"/>
        <v>111</v>
      </c>
      <c r="B120" s="5">
        <f t="shared" si="17"/>
        <v>0</v>
      </c>
      <c r="C120" s="5">
        <f t="shared" si="26"/>
        <v>0</v>
      </c>
      <c r="D120" s="6">
        <f t="shared" si="27"/>
        <v>0</v>
      </c>
      <c r="E120" s="4">
        <f t="shared" si="28"/>
        <v>0</v>
      </c>
    </row>
    <row r="121" spans="1:5" x14ac:dyDescent="0.2">
      <c r="A121" s="38">
        <f t="shared" si="29"/>
        <v>112</v>
      </c>
      <c r="B121" s="5">
        <f t="shared" si="17"/>
        <v>0</v>
      </c>
      <c r="C121" s="5">
        <f t="shared" si="26"/>
        <v>0</v>
      </c>
      <c r="D121" s="6">
        <f t="shared" si="27"/>
        <v>0</v>
      </c>
      <c r="E121" s="4">
        <f t="shared" si="28"/>
        <v>0</v>
      </c>
    </row>
    <row r="122" spans="1:5" x14ac:dyDescent="0.2">
      <c r="A122" s="38">
        <f t="shared" si="29"/>
        <v>113</v>
      </c>
      <c r="B122" s="5">
        <f t="shared" si="17"/>
        <v>0</v>
      </c>
      <c r="C122" s="5">
        <f t="shared" si="26"/>
        <v>0</v>
      </c>
      <c r="D122" s="6">
        <f t="shared" si="27"/>
        <v>0</v>
      </c>
      <c r="E122" s="4">
        <f t="shared" si="28"/>
        <v>0</v>
      </c>
    </row>
    <row r="123" spans="1:5" x14ac:dyDescent="0.2">
      <c r="A123" s="38">
        <f t="shared" si="29"/>
        <v>114</v>
      </c>
      <c r="B123" s="5">
        <f t="shared" si="17"/>
        <v>0</v>
      </c>
      <c r="C123" s="5">
        <f t="shared" ref="C123:C138" si="30">E122*$C$5/$C$6</f>
        <v>0</v>
      </c>
      <c r="D123" s="6">
        <f t="shared" ref="D123:D138" si="31">B123-C123</f>
        <v>0</v>
      </c>
      <c r="E123" s="4">
        <f t="shared" ref="E123:E138" si="32">E122-D123</f>
        <v>0</v>
      </c>
    </row>
    <row r="124" spans="1:5" x14ac:dyDescent="0.2">
      <c r="A124" s="38">
        <f t="shared" ref="A124:A139" si="33">1+A123</f>
        <v>115</v>
      </c>
      <c r="B124" s="5">
        <f t="shared" si="17"/>
        <v>0</v>
      </c>
      <c r="C124" s="5">
        <f t="shared" si="30"/>
        <v>0</v>
      </c>
      <c r="D124" s="6">
        <f t="shared" si="31"/>
        <v>0</v>
      </c>
      <c r="E124" s="4">
        <f t="shared" si="32"/>
        <v>0</v>
      </c>
    </row>
    <row r="125" spans="1:5" x14ac:dyDescent="0.2">
      <c r="A125" s="38">
        <f t="shared" si="33"/>
        <v>116</v>
      </c>
      <c r="B125" s="5">
        <f t="shared" si="17"/>
        <v>0</v>
      </c>
      <c r="C125" s="5">
        <f t="shared" si="30"/>
        <v>0</v>
      </c>
      <c r="D125" s="6">
        <f t="shared" si="31"/>
        <v>0</v>
      </c>
      <c r="E125" s="4">
        <f t="shared" si="32"/>
        <v>0</v>
      </c>
    </row>
    <row r="126" spans="1:5" x14ac:dyDescent="0.2">
      <c r="A126" s="38">
        <f t="shared" si="33"/>
        <v>117</v>
      </c>
      <c r="B126" s="5">
        <f t="shared" si="17"/>
        <v>0</v>
      </c>
      <c r="C126" s="5">
        <f t="shared" si="30"/>
        <v>0</v>
      </c>
      <c r="D126" s="6">
        <f t="shared" si="31"/>
        <v>0</v>
      </c>
      <c r="E126" s="4">
        <f t="shared" si="32"/>
        <v>0</v>
      </c>
    </row>
    <row r="127" spans="1:5" x14ac:dyDescent="0.2">
      <c r="A127" s="38">
        <f t="shared" si="33"/>
        <v>118</v>
      </c>
      <c r="B127" s="5">
        <f t="shared" si="17"/>
        <v>0</v>
      </c>
      <c r="C127" s="5">
        <f t="shared" si="30"/>
        <v>0</v>
      </c>
      <c r="D127" s="6">
        <f t="shared" si="31"/>
        <v>0</v>
      </c>
      <c r="E127" s="4">
        <f t="shared" si="32"/>
        <v>0</v>
      </c>
    </row>
    <row r="128" spans="1:5" x14ac:dyDescent="0.2">
      <c r="A128" s="38">
        <f t="shared" si="33"/>
        <v>119</v>
      </c>
      <c r="B128" s="5">
        <f t="shared" si="17"/>
        <v>0</v>
      </c>
      <c r="C128" s="5">
        <f t="shared" si="30"/>
        <v>0</v>
      </c>
      <c r="D128" s="6">
        <f t="shared" si="31"/>
        <v>0</v>
      </c>
      <c r="E128" s="4">
        <f t="shared" si="32"/>
        <v>0</v>
      </c>
    </row>
    <row r="129" spans="1:5" x14ac:dyDescent="0.2">
      <c r="A129" s="38">
        <f t="shared" si="33"/>
        <v>120</v>
      </c>
      <c r="B129" s="5">
        <f t="shared" si="17"/>
        <v>0</v>
      </c>
      <c r="C129" s="5">
        <f t="shared" si="30"/>
        <v>0</v>
      </c>
      <c r="D129" s="6">
        <f t="shared" si="31"/>
        <v>0</v>
      </c>
      <c r="E129" s="4">
        <f t="shared" si="32"/>
        <v>0</v>
      </c>
    </row>
    <row r="130" spans="1:5" x14ac:dyDescent="0.2">
      <c r="A130" s="38">
        <f t="shared" si="33"/>
        <v>121</v>
      </c>
      <c r="B130" s="5">
        <f t="shared" si="17"/>
        <v>0</v>
      </c>
      <c r="C130" s="5">
        <f t="shared" si="30"/>
        <v>0</v>
      </c>
      <c r="D130" s="6">
        <f t="shared" si="31"/>
        <v>0</v>
      </c>
      <c r="E130" s="4">
        <f t="shared" si="32"/>
        <v>0</v>
      </c>
    </row>
    <row r="131" spans="1:5" x14ac:dyDescent="0.2">
      <c r="A131" s="38">
        <f t="shared" si="33"/>
        <v>122</v>
      </c>
      <c r="B131" s="5">
        <f t="shared" si="17"/>
        <v>0</v>
      </c>
      <c r="C131" s="5">
        <f t="shared" si="30"/>
        <v>0</v>
      </c>
      <c r="D131" s="6">
        <f t="shared" si="31"/>
        <v>0</v>
      </c>
      <c r="E131" s="4">
        <f t="shared" si="32"/>
        <v>0</v>
      </c>
    </row>
    <row r="132" spans="1:5" x14ac:dyDescent="0.2">
      <c r="A132" s="38">
        <f t="shared" si="33"/>
        <v>123</v>
      </c>
      <c r="B132" s="5">
        <f t="shared" si="17"/>
        <v>0</v>
      </c>
      <c r="C132" s="5">
        <f t="shared" si="30"/>
        <v>0</v>
      </c>
      <c r="D132" s="6">
        <f t="shared" si="31"/>
        <v>0</v>
      </c>
      <c r="E132" s="4">
        <f t="shared" si="32"/>
        <v>0</v>
      </c>
    </row>
    <row r="133" spans="1:5" x14ac:dyDescent="0.2">
      <c r="A133" s="38">
        <f t="shared" si="33"/>
        <v>124</v>
      </c>
      <c r="B133" s="5">
        <f t="shared" si="17"/>
        <v>0</v>
      </c>
      <c r="C133" s="5">
        <f t="shared" si="30"/>
        <v>0</v>
      </c>
      <c r="D133" s="6">
        <f t="shared" si="31"/>
        <v>0</v>
      </c>
      <c r="E133" s="4">
        <f t="shared" si="32"/>
        <v>0</v>
      </c>
    </row>
    <row r="134" spans="1:5" x14ac:dyDescent="0.2">
      <c r="A134" s="38">
        <f t="shared" si="33"/>
        <v>125</v>
      </c>
      <c r="B134" s="5">
        <f t="shared" si="17"/>
        <v>0</v>
      </c>
      <c r="C134" s="5">
        <f t="shared" si="30"/>
        <v>0</v>
      </c>
      <c r="D134" s="6">
        <f t="shared" si="31"/>
        <v>0</v>
      </c>
      <c r="E134" s="4">
        <f t="shared" si="32"/>
        <v>0</v>
      </c>
    </row>
    <row r="135" spans="1:5" x14ac:dyDescent="0.2">
      <c r="A135" s="38">
        <f t="shared" si="33"/>
        <v>126</v>
      </c>
      <c r="B135" s="5">
        <f t="shared" si="17"/>
        <v>0</v>
      </c>
      <c r="C135" s="5">
        <f t="shared" si="30"/>
        <v>0</v>
      </c>
      <c r="D135" s="6">
        <f t="shared" si="31"/>
        <v>0</v>
      </c>
      <c r="E135" s="4">
        <f t="shared" si="32"/>
        <v>0</v>
      </c>
    </row>
    <row r="136" spans="1:5" x14ac:dyDescent="0.2">
      <c r="A136" s="38">
        <f t="shared" si="33"/>
        <v>127</v>
      </c>
      <c r="B136" s="5">
        <f t="shared" si="17"/>
        <v>0</v>
      </c>
      <c r="C136" s="5">
        <f t="shared" si="30"/>
        <v>0</v>
      </c>
      <c r="D136" s="6">
        <f t="shared" si="31"/>
        <v>0</v>
      </c>
      <c r="E136" s="4">
        <f t="shared" si="32"/>
        <v>0</v>
      </c>
    </row>
    <row r="137" spans="1:5" x14ac:dyDescent="0.2">
      <c r="A137" s="38">
        <f t="shared" si="33"/>
        <v>128</v>
      </c>
      <c r="B137" s="5">
        <f t="shared" si="17"/>
        <v>0</v>
      </c>
      <c r="C137" s="5">
        <f t="shared" si="30"/>
        <v>0</v>
      </c>
      <c r="D137" s="6">
        <f t="shared" si="31"/>
        <v>0</v>
      </c>
      <c r="E137" s="4">
        <f t="shared" si="32"/>
        <v>0</v>
      </c>
    </row>
    <row r="138" spans="1:5" x14ac:dyDescent="0.2">
      <c r="A138" s="38">
        <f t="shared" si="33"/>
        <v>129</v>
      </c>
      <c r="B138" s="5">
        <f t="shared" ref="B138:B201" si="34">$F$5</f>
        <v>0</v>
      </c>
      <c r="C138" s="5">
        <f t="shared" si="30"/>
        <v>0</v>
      </c>
      <c r="D138" s="6">
        <f t="shared" si="31"/>
        <v>0</v>
      </c>
      <c r="E138" s="4">
        <f t="shared" si="32"/>
        <v>0</v>
      </c>
    </row>
    <row r="139" spans="1:5" x14ac:dyDescent="0.2">
      <c r="A139" s="38">
        <f t="shared" si="33"/>
        <v>130</v>
      </c>
      <c r="B139" s="5">
        <f t="shared" si="34"/>
        <v>0</v>
      </c>
      <c r="C139" s="5">
        <f t="shared" ref="C139:C154" si="35">E138*$C$5/$C$6</f>
        <v>0</v>
      </c>
      <c r="D139" s="6">
        <f t="shared" ref="D139:D154" si="36">B139-C139</f>
        <v>0</v>
      </c>
      <c r="E139" s="4">
        <f t="shared" ref="E139:E154" si="37">E138-D139</f>
        <v>0</v>
      </c>
    </row>
    <row r="140" spans="1:5" x14ac:dyDescent="0.2">
      <c r="A140" s="38">
        <f t="shared" ref="A140:A155" si="38">1+A139</f>
        <v>131</v>
      </c>
      <c r="B140" s="5">
        <f t="shared" si="34"/>
        <v>0</v>
      </c>
      <c r="C140" s="5">
        <f t="shared" si="35"/>
        <v>0</v>
      </c>
      <c r="D140" s="6">
        <f t="shared" si="36"/>
        <v>0</v>
      </c>
      <c r="E140" s="4">
        <f t="shared" si="37"/>
        <v>0</v>
      </c>
    </row>
    <row r="141" spans="1:5" x14ac:dyDescent="0.2">
      <c r="A141" s="38">
        <f t="shared" si="38"/>
        <v>132</v>
      </c>
      <c r="B141" s="5">
        <f t="shared" si="34"/>
        <v>0</v>
      </c>
      <c r="C141" s="5">
        <f t="shared" si="35"/>
        <v>0</v>
      </c>
      <c r="D141" s="6">
        <f t="shared" si="36"/>
        <v>0</v>
      </c>
      <c r="E141" s="4">
        <f t="shared" si="37"/>
        <v>0</v>
      </c>
    </row>
    <row r="142" spans="1:5" x14ac:dyDescent="0.2">
      <c r="A142" s="38">
        <f t="shared" si="38"/>
        <v>133</v>
      </c>
      <c r="B142" s="5">
        <f t="shared" si="34"/>
        <v>0</v>
      </c>
      <c r="C142" s="5">
        <f t="shared" si="35"/>
        <v>0</v>
      </c>
      <c r="D142" s="6">
        <f t="shared" si="36"/>
        <v>0</v>
      </c>
      <c r="E142" s="4">
        <f t="shared" si="37"/>
        <v>0</v>
      </c>
    </row>
    <row r="143" spans="1:5" x14ac:dyDescent="0.2">
      <c r="A143" s="38">
        <f t="shared" si="38"/>
        <v>134</v>
      </c>
      <c r="B143" s="5">
        <f t="shared" si="34"/>
        <v>0</v>
      </c>
      <c r="C143" s="5">
        <f t="shared" si="35"/>
        <v>0</v>
      </c>
      <c r="D143" s="6">
        <f t="shared" si="36"/>
        <v>0</v>
      </c>
      <c r="E143" s="4">
        <f t="shared" si="37"/>
        <v>0</v>
      </c>
    </row>
    <row r="144" spans="1:5" x14ac:dyDescent="0.2">
      <c r="A144" s="38">
        <f t="shared" si="38"/>
        <v>135</v>
      </c>
      <c r="B144" s="5">
        <f t="shared" si="34"/>
        <v>0</v>
      </c>
      <c r="C144" s="5">
        <f t="shared" si="35"/>
        <v>0</v>
      </c>
      <c r="D144" s="6">
        <f t="shared" si="36"/>
        <v>0</v>
      </c>
      <c r="E144" s="4">
        <f t="shared" si="37"/>
        <v>0</v>
      </c>
    </row>
    <row r="145" spans="1:5" x14ac:dyDescent="0.2">
      <c r="A145" s="38">
        <f t="shared" si="38"/>
        <v>136</v>
      </c>
      <c r="B145" s="5">
        <f t="shared" si="34"/>
        <v>0</v>
      </c>
      <c r="C145" s="5">
        <f t="shared" si="35"/>
        <v>0</v>
      </c>
      <c r="D145" s="6">
        <f t="shared" si="36"/>
        <v>0</v>
      </c>
      <c r="E145" s="4">
        <f t="shared" si="37"/>
        <v>0</v>
      </c>
    </row>
    <row r="146" spans="1:5" x14ac:dyDescent="0.2">
      <c r="A146" s="38">
        <f t="shared" si="38"/>
        <v>137</v>
      </c>
      <c r="B146" s="5">
        <f t="shared" si="34"/>
        <v>0</v>
      </c>
      <c r="C146" s="5">
        <f t="shared" si="35"/>
        <v>0</v>
      </c>
      <c r="D146" s="6">
        <f t="shared" si="36"/>
        <v>0</v>
      </c>
      <c r="E146" s="4">
        <f t="shared" si="37"/>
        <v>0</v>
      </c>
    </row>
    <row r="147" spans="1:5" x14ac:dyDescent="0.2">
      <c r="A147" s="38">
        <f t="shared" si="38"/>
        <v>138</v>
      </c>
      <c r="B147" s="5">
        <f t="shared" si="34"/>
        <v>0</v>
      </c>
      <c r="C147" s="5">
        <f t="shared" si="35"/>
        <v>0</v>
      </c>
      <c r="D147" s="6">
        <f t="shared" si="36"/>
        <v>0</v>
      </c>
      <c r="E147" s="4">
        <f t="shared" si="37"/>
        <v>0</v>
      </c>
    </row>
    <row r="148" spans="1:5" x14ac:dyDescent="0.2">
      <c r="A148" s="38">
        <f t="shared" si="38"/>
        <v>139</v>
      </c>
      <c r="B148" s="5">
        <f t="shared" si="34"/>
        <v>0</v>
      </c>
      <c r="C148" s="5">
        <f t="shared" si="35"/>
        <v>0</v>
      </c>
      <c r="D148" s="6">
        <f t="shared" si="36"/>
        <v>0</v>
      </c>
      <c r="E148" s="4">
        <f t="shared" si="37"/>
        <v>0</v>
      </c>
    </row>
    <row r="149" spans="1:5" x14ac:dyDescent="0.2">
      <c r="A149" s="38">
        <f t="shared" si="38"/>
        <v>140</v>
      </c>
      <c r="B149" s="5">
        <f t="shared" si="34"/>
        <v>0</v>
      </c>
      <c r="C149" s="5">
        <f t="shared" si="35"/>
        <v>0</v>
      </c>
      <c r="D149" s="6">
        <f t="shared" si="36"/>
        <v>0</v>
      </c>
      <c r="E149" s="4">
        <f t="shared" si="37"/>
        <v>0</v>
      </c>
    </row>
    <row r="150" spans="1:5" x14ac:dyDescent="0.2">
      <c r="A150" s="38">
        <f t="shared" si="38"/>
        <v>141</v>
      </c>
      <c r="B150" s="5">
        <f t="shared" si="34"/>
        <v>0</v>
      </c>
      <c r="C150" s="5">
        <f t="shared" si="35"/>
        <v>0</v>
      </c>
      <c r="D150" s="6">
        <f t="shared" si="36"/>
        <v>0</v>
      </c>
      <c r="E150" s="4">
        <f t="shared" si="37"/>
        <v>0</v>
      </c>
    </row>
    <row r="151" spans="1:5" x14ac:dyDescent="0.2">
      <c r="A151" s="38">
        <f t="shared" si="38"/>
        <v>142</v>
      </c>
      <c r="B151" s="5">
        <f t="shared" si="34"/>
        <v>0</v>
      </c>
      <c r="C151" s="5">
        <f t="shared" si="35"/>
        <v>0</v>
      </c>
      <c r="D151" s="6">
        <f t="shared" si="36"/>
        <v>0</v>
      </c>
      <c r="E151" s="4">
        <f t="shared" si="37"/>
        <v>0</v>
      </c>
    </row>
    <row r="152" spans="1:5" x14ac:dyDescent="0.2">
      <c r="A152" s="38">
        <f t="shared" si="38"/>
        <v>143</v>
      </c>
      <c r="B152" s="5">
        <f t="shared" si="34"/>
        <v>0</v>
      </c>
      <c r="C152" s="5">
        <f t="shared" si="35"/>
        <v>0</v>
      </c>
      <c r="D152" s="6">
        <f t="shared" si="36"/>
        <v>0</v>
      </c>
      <c r="E152" s="4">
        <f t="shared" si="37"/>
        <v>0</v>
      </c>
    </row>
    <row r="153" spans="1:5" x14ac:dyDescent="0.2">
      <c r="A153" s="38">
        <f t="shared" si="38"/>
        <v>144</v>
      </c>
      <c r="B153" s="5">
        <f t="shared" si="34"/>
        <v>0</v>
      </c>
      <c r="C153" s="5">
        <f t="shared" si="35"/>
        <v>0</v>
      </c>
      <c r="D153" s="6">
        <f t="shared" si="36"/>
        <v>0</v>
      </c>
      <c r="E153" s="4">
        <f t="shared" si="37"/>
        <v>0</v>
      </c>
    </row>
    <row r="154" spans="1:5" x14ac:dyDescent="0.2">
      <c r="A154" s="38">
        <f t="shared" si="38"/>
        <v>145</v>
      </c>
      <c r="B154" s="5">
        <f t="shared" si="34"/>
        <v>0</v>
      </c>
      <c r="C154" s="5">
        <f t="shared" si="35"/>
        <v>0</v>
      </c>
      <c r="D154" s="6">
        <f t="shared" si="36"/>
        <v>0</v>
      </c>
      <c r="E154" s="4">
        <f t="shared" si="37"/>
        <v>0</v>
      </c>
    </row>
    <row r="155" spans="1:5" x14ac:dyDescent="0.2">
      <c r="A155" s="38">
        <f t="shared" si="38"/>
        <v>146</v>
      </c>
      <c r="B155" s="5">
        <f t="shared" si="34"/>
        <v>0</v>
      </c>
      <c r="C155" s="5">
        <f t="shared" ref="C155:C170" si="39">E154*$C$5/$C$6</f>
        <v>0</v>
      </c>
      <c r="D155" s="6">
        <f t="shared" ref="D155:D170" si="40">B155-C155</f>
        <v>0</v>
      </c>
      <c r="E155" s="4">
        <f t="shared" ref="E155:E170" si="41">E154-D155</f>
        <v>0</v>
      </c>
    </row>
    <row r="156" spans="1:5" x14ac:dyDescent="0.2">
      <c r="A156" s="38">
        <f t="shared" ref="A156:A171" si="42">1+A155</f>
        <v>147</v>
      </c>
      <c r="B156" s="5">
        <f t="shared" si="34"/>
        <v>0</v>
      </c>
      <c r="C156" s="5">
        <f t="shared" si="39"/>
        <v>0</v>
      </c>
      <c r="D156" s="6">
        <f t="shared" si="40"/>
        <v>0</v>
      </c>
      <c r="E156" s="4">
        <f t="shared" si="41"/>
        <v>0</v>
      </c>
    </row>
    <row r="157" spans="1:5" x14ac:dyDescent="0.2">
      <c r="A157" s="38">
        <f t="shared" si="42"/>
        <v>148</v>
      </c>
      <c r="B157" s="5">
        <f t="shared" si="34"/>
        <v>0</v>
      </c>
      <c r="C157" s="5">
        <f t="shared" si="39"/>
        <v>0</v>
      </c>
      <c r="D157" s="6">
        <f t="shared" si="40"/>
        <v>0</v>
      </c>
      <c r="E157" s="4">
        <f t="shared" si="41"/>
        <v>0</v>
      </c>
    </row>
    <row r="158" spans="1:5" x14ac:dyDescent="0.2">
      <c r="A158" s="38">
        <f t="shared" si="42"/>
        <v>149</v>
      </c>
      <c r="B158" s="5">
        <f t="shared" si="34"/>
        <v>0</v>
      </c>
      <c r="C158" s="5">
        <f t="shared" si="39"/>
        <v>0</v>
      </c>
      <c r="D158" s="6">
        <f t="shared" si="40"/>
        <v>0</v>
      </c>
      <c r="E158" s="4">
        <f t="shared" si="41"/>
        <v>0</v>
      </c>
    </row>
    <row r="159" spans="1:5" x14ac:dyDescent="0.2">
      <c r="A159" s="38">
        <f t="shared" si="42"/>
        <v>150</v>
      </c>
      <c r="B159" s="5">
        <f t="shared" si="34"/>
        <v>0</v>
      </c>
      <c r="C159" s="5">
        <f t="shared" si="39"/>
        <v>0</v>
      </c>
      <c r="D159" s="6">
        <f t="shared" si="40"/>
        <v>0</v>
      </c>
      <c r="E159" s="4">
        <f t="shared" si="41"/>
        <v>0</v>
      </c>
    </row>
    <row r="160" spans="1:5" x14ac:dyDescent="0.2">
      <c r="A160" s="38">
        <f t="shared" si="42"/>
        <v>151</v>
      </c>
      <c r="B160" s="5">
        <f t="shared" si="34"/>
        <v>0</v>
      </c>
      <c r="C160" s="5">
        <f t="shared" si="39"/>
        <v>0</v>
      </c>
      <c r="D160" s="6">
        <f t="shared" si="40"/>
        <v>0</v>
      </c>
      <c r="E160" s="4">
        <f t="shared" si="41"/>
        <v>0</v>
      </c>
    </row>
    <row r="161" spans="1:5" x14ac:dyDescent="0.2">
      <c r="A161" s="38">
        <f t="shared" si="42"/>
        <v>152</v>
      </c>
      <c r="B161" s="5">
        <f t="shared" si="34"/>
        <v>0</v>
      </c>
      <c r="C161" s="5">
        <f t="shared" si="39"/>
        <v>0</v>
      </c>
      <c r="D161" s="6">
        <f t="shared" si="40"/>
        <v>0</v>
      </c>
      <c r="E161" s="4">
        <f t="shared" si="41"/>
        <v>0</v>
      </c>
    </row>
    <row r="162" spans="1:5" x14ac:dyDescent="0.2">
      <c r="A162" s="38">
        <f t="shared" si="42"/>
        <v>153</v>
      </c>
      <c r="B162" s="5">
        <f t="shared" si="34"/>
        <v>0</v>
      </c>
      <c r="C162" s="5">
        <f t="shared" si="39"/>
        <v>0</v>
      </c>
      <c r="D162" s="6">
        <f t="shared" si="40"/>
        <v>0</v>
      </c>
      <c r="E162" s="4">
        <f t="shared" si="41"/>
        <v>0</v>
      </c>
    </row>
    <row r="163" spans="1:5" x14ac:dyDescent="0.2">
      <c r="A163" s="38">
        <f t="shared" si="42"/>
        <v>154</v>
      </c>
      <c r="B163" s="5">
        <f t="shared" si="34"/>
        <v>0</v>
      </c>
      <c r="C163" s="5">
        <f t="shared" si="39"/>
        <v>0</v>
      </c>
      <c r="D163" s="6">
        <f t="shared" si="40"/>
        <v>0</v>
      </c>
      <c r="E163" s="4">
        <f t="shared" si="41"/>
        <v>0</v>
      </c>
    </row>
    <row r="164" spans="1:5" x14ac:dyDescent="0.2">
      <c r="A164" s="38">
        <f t="shared" si="42"/>
        <v>155</v>
      </c>
      <c r="B164" s="5">
        <f t="shared" si="34"/>
        <v>0</v>
      </c>
      <c r="C164" s="5">
        <f t="shared" si="39"/>
        <v>0</v>
      </c>
      <c r="D164" s="6">
        <f t="shared" si="40"/>
        <v>0</v>
      </c>
      <c r="E164" s="4">
        <f t="shared" si="41"/>
        <v>0</v>
      </c>
    </row>
    <row r="165" spans="1:5" x14ac:dyDescent="0.2">
      <c r="A165" s="38">
        <f t="shared" si="42"/>
        <v>156</v>
      </c>
      <c r="B165" s="5">
        <f t="shared" si="34"/>
        <v>0</v>
      </c>
      <c r="C165" s="5">
        <f t="shared" si="39"/>
        <v>0</v>
      </c>
      <c r="D165" s="6">
        <f t="shared" si="40"/>
        <v>0</v>
      </c>
      <c r="E165" s="4">
        <f t="shared" si="41"/>
        <v>0</v>
      </c>
    </row>
    <row r="166" spans="1:5" x14ac:dyDescent="0.2">
      <c r="A166" s="38">
        <f t="shared" si="42"/>
        <v>157</v>
      </c>
      <c r="B166" s="5">
        <f t="shared" si="34"/>
        <v>0</v>
      </c>
      <c r="C166" s="5">
        <f t="shared" si="39"/>
        <v>0</v>
      </c>
      <c r="D166" s="6">
        <f t="shared" si="40"/>
        <v>0</v>
      </c>
      <c r="E166" s="4">
        <f t="shared" si="41"/>
        <v>0</v>
      </c>
    </row>
    <row r="167" spans="1:5" x14ac:dyDescent="0.2">
      <c r="A167" s="38">
        <f t="shared" si="42"/>
        <v>158</v>
      </c>
      <c r="B167" s="5">
        <f t="shared" si="34"/>
        <v>0</v>
      </c>
      <c r="C167" s="5">
        <f t="shared" si="39"/>
        <v>0</v>
      </c>
      <c r="D167" s="6">
        <f t="shared" si="40"/>
        <v>0</v>
      </c>
      <c r="E167" s="4">
        <f t="shared" si="41"/>
        <v>0</v>
      </c>
    </row>
    <row r="168" spans="1:5" x14ac:dyDescent="0.2">
      <c r="A168" s="38">
        <f t="shared" si="42"/>
        <v>159</v>
      </c>
      <c r="B168" s="5">
        <f t="shared" si="34"/>
        <v>0</v>
      </c>
      <c r="C168" s="5">
        <f t="shared" si="39"/>
        <v>0</v>
      </c>
      <c r="D168" s="6">
        <f t="shared" si="40"/>
        <v>0</v>
      </c>
      <c r="E168" s="4">
        <f t="shared" si="41"/>
        <v>0</v>
      </c>
    </row>
    <row r="169" spans="1:5" x14ac:dyDescent="0.2">
      <c r="A169" s="38">
        <f t="shared" si="42"/>
        <v>160</v>
      </c>
      <c r="B169" s="5">
        <f t="shared" si="34"/>
        <v>0</v>
      </c>
      <c r="C169" s="5">
        <f t="shared" si="39"/>
        <v>0</v>
      </c>
      <c r="D169" s="6">
        <f t="shared" si="40"/>
        <v>0</v>
      </c>
      <c r="E169" s="4">
        <f t="shared" si="41"/>
        <v>0</v>
      </c>
    </row>
    <row r="170" spans="1:5" x14ac:dyDescent="0.2">
      <c r="A170" s="38">
        <f t="shared" si="42"/>
        <v>161</v>
      </c>
      <c r="B170" s="5">
        <f t="shared" si="34"/>
        <v>0</v>
      </c>
      <c r="C170" s="5">
        <f t="shared" si="39"/>
        <v>0</v>
      </c>
      <c r="D170" s="6">
        <f t="shared" si="40"/>
        <v>0</v>
      </c>
      <c r="E170" s="4">
        <f t="shared" si="41"/>
        <v>0</v>
      </c>
    </row>
    <row r="171" spans="1:5" x14ac:dyDescent="0.2">
      <c r="A171" s="38">
        <f t="shared" si="42"/>
        <v>162</v>
      </c>
      <c r="B171" s="5">
        <f t="shared" si="34"/>
        <v>0</v>
      </c>
      <c r="C171" s="5">
        <f t="shared" ref="C171:C186" si="43">E170*$C$5/$C$6</f>
        <v>0</v>
      </c>
      <c r="D171" s="6">
        <f t="shared" ref="D171:D186" si="44">B171-C171</f>
        <v>0</v>
      </c>
      <c r="E171" s="4">
        <f t="shared" ref="E171:E186" si="45">E170-D171</f>
        <v>0</v>
      </c>
    </row>
    <row r="172" spans="1:5" x14ac:dyDescent="0.2">
      <c r="A172" s="38">
        <f t="shared" ref="A172:A187" si="46">1+A171</f>
        <v>163</v>
      </c>
      <c r="B172" s="5">
        <f t="shared" si="34"/>
        <v>0</v>
      </c>
      <c r="C172" s="5">
        <f t="shared" si="43"/>
        <v>0</v>
      </c>
      <c r="D172" s="6">
        <f t="shared" si="44"/>
        <v>0</v>
      </c>
      <c r="E172" s="4">
        <f t="shared" si="45"/>
        <v>0</v>
      </c>
    </row>
    <row r="173" spans="1:5" x14ac:dyDescent="0.2">
      <c r="A173" s="38">
        <f t="shared" si="46"/>
        <v>164</v>
      </c>
      <c r="B173" s="5">
        <f t="shared" si="34"/>
        <v>0</v>
      </c>
      <c r="C173" s="5">
        <f t="shared" si="43"/>
        <v>0</v>
      </c>
      <c r="D173" s="6">
        <f t="shared" si="44"/>
        <v>0</v>
      </c>
      <c r="E173" s="4">
        <f t="shared" si="45"/>
        <v>0</v>
      </c>
    </row>
    <row r="174" spans="1:5" x14ac:dyDescent="0.2">
      <c r="A174" s="38">
        <f t="shared" si="46"/>
        <v>165</v>
      </c>
      <c r="B174" s="5">
        <f t="shared" si="34"/>
        <v>0</v>
      </c>
      <c r="C174" s="5">
        <f t="shared" si="43"/>
        <v>0</v>
      </c>
      <c r="D174" s="6">
        <f t="shared" si="44"/>
        <v>0</v>
      </c>
      <c r="E174" s="4">
        <f t="shared" si="45"/>
        <v>0</v>
      </c>
    </row>
    <row r="175" spans="1:5" x14ac:dyDescent="0.2">
      <c r="A175" s="38">
        <f t="shared" si="46"/>
        <v>166</v>
      </c>
      <c r="B175" s="5">
        <f t="shared" si="34"/>
        <v>0</v>
      </c>
      <c r="C175" s="5">
        <f t="shared" si="43"/>
        <v>0</v>
      </c>
      <c r="D175" s="6">
        <f t="shared" si="44"/>
        <v>0</v>
      </c>
      <c r="E175" s="4">
        <f t="shared" si="45"/>
        <v>0</v>
      </c>
    </row>
    <row r="176" spans="1:5" x14ac:dyDescent="0.2">
      <c r="A176" s="38">
        <f t="shared" si="46"/>
        <v>167</v>
      </c>
      <c r="B176" s="5">
        <f t="shared" si="34"/>
        <v>0</v>
      </c>
      <c r="C176" s="5">
        <f t="shared" si="43"/>
        <v>0</v>
      </c>
      <c r="D176" s="6">
        <f t="shared" si="44"/>
        <v>0</v>
      </c>
      <c r="E176" s="4">
        <f t="shared" si="45"/>
        <v>0</v>
      </c>
    </row>
    <row r="177" spans="1:5" x14ac:dyDescent="0.2">
      <c r="A177" s="38">
        <f t="shared" si="46"/>
        <v>168</v>
      </c>
      <c r="B177" s="5">
        <f t="shared" si="34"/>
        <v>0</v>
      </c>
      <c r="C177" s="5">
        <f t="shared" si="43"/>
        <v>0</v>
      </c>
      <c r="D177" s="6">
        <f t="shared" si="44"/>
        <v>0</v>
      </c>
      <c r="E177" s="4">
        <f t="shared" si="45"/>
        <v>0</v>
      </c>
    </row>
    <row r="178" spans="1:5" x14ac:dyDescent="0.2">
      <c r="A178" s="38">
        <f t="shared" si="46"/>
        <v>169</v>
      </c>
      <c r="B178" s="5">
        <f t="shared" si="34"/>
        <v>0</v>
      </c>
      <c r="C178" s="5">
        <f t="shared" si="43"/>
        <v>0</v>
      </c>
      <c r="D178" s="6">
        <f t="shared" si="44"/>
        <v>0</v>
      </c>
      <c r="E178" s="4">
        <f t="shared" si="45"/>
        <v>0</v>
      </c>
    </row>
    <row r="179" spans="1:5" x14ac:dyDescent="0.2">
      <c r="A179" s="38">
        <f t="shared" si="46"/>
        <v>170</v>
      </c>
      <c r="B179" s="5">
        <f t="shared" si="34"/>
        <v>0</v>
      </c>
      <c r="C179" s="5">
        <f t="shared" si="43"/>
        <v>0</v>
      </c>
      <c r="D179" s="6">
        <f t="shared" si="44"/>
        <v>0</v>
      </c>
      <c r="E179" s="4">
        <f t="shared" si="45"/>
        <v>0</v>
      </c>
    </row>
    <row r="180" spans="1:5" x14ac:dyDescent="0.2">
      <c r="A180" s="38">
        <f t="shared" si="46"/>
        <v>171</v>
      </c>
      <c r="B180" s="5">
        <f t="shared" si="34"/>
        <v>0</v>
      </c>
      <c r="C180" s="5">
        <f t="shared" si="43"/>
        <v>0</v>
      </c>
      <c r="D180" s="6">
        <f t="shared" si="44"/>
        <v>0</v>
      </c>
      <c r="E180" s="4">
        <f t="shared" si="45"/>
        <v>0</v>
      </c>
    </row>
    <row r="181" spans="1:5" x14ac:dyDescent="0.2">
      <c r="A181" s="38">
        <f t="shared" si="46"/>
        <v>172</v>
      </c>
      <c r="B181" s="5">
        <f t="shared" si="34"/>
        <v>0</v>
      </c>
      <c r="C181" s="5">
        <f t="shared" si="43"/>
        <v>0</v>
      </c>
      <c r="D181" s="6">
        <f t="shared" si="44"/>
        <v>0</v>
      </c>
      <c r="E181" s="4">
        <f t="shared" si="45"/>
        <v>0</v>
      </c>
    </row>
    <row r="182" spans="1:5" x14ac:dyDescent="0.2">
      <c r="A182" s="38">
        <f t="shared" si="46"/>
        <v>173</v>
      </c>
      <c r="B182" s="5">
        <f t="shared" si="34"/>
        <v>0</v>
      </c>
      <c r="C182" s="5">
        <f t="shared" si="43"/>
        <v>0</v>
      </c>
      <c r="D182" s="6">
        <f t="shared" si="44"/>
        <v>0</v>
      </c>
      <c r="E182" s="4">
        <f t="shared" si="45"/>
        <v>0</v>
      </c>
    </row>
    <row r="183" spans="1:5" x14ac:dyDescent="0.2">
      <c r="A183" s="38">
        <f t="shared" si="46"/>
        <v>174</v>
      </c>
      <c r="B183" s="5">
        <f t="shared" si="34"/>
        <v>0</v>
      </c>
      <c r="C183" s="5">
        <f t="shared" si="43"/>
        <v>0</v>
      </c>
      <c r="D183" s="6">
        <f t="shared" si="44"/>
        <v>0</v>
      </c>
      <c r="E183" s="4">
        <f t="shared" si="45"/>
        <v>0</v>
      </c>
    </row>
    <row r="184" spans="1:5" x14ac:dyDescent="0.2">
      <c r="A184" s="38">
        <f t="shared" si="46"/>
        <v>175</v>
      </c>
      <c r="B184" s="5">
        <f t="shared" si="34"/>
        <v>0</v>
      </c>
      <c r="C184" s="5">
        <f t="shared" si="43"/>
        <v>0</v>
      </c>
      <c r="D184" s="6">
        <f t="shared" si="44"/>
        <v>0</v>
      </c>
      <c r="E184" s="4">
        <f t="shared" si="45"/>
        <v>0</v>
      </c>
    </row>
    <row r="185" spans="1:5" x14ac:dyDescent="0.2">
      <c r="A185" s="38">
        <f t="shared" si="46"/>
        <v>176</v>
      </c>
      <c r="B185" s="5">
        <f t="shared" si="34"/>
        <v>0</v>
      </c>
      <c r="C185" s="5">
        <f t="shared" si="43"/>
        <v>0</v>
      </c>
      <c r="D185" s="6">
        <f t="shared" si="44"/>
        <v>0</v>
      </c>
      <c r="E185" s="4">
        <f t="shared" si="45"/>
        <v>0</v>
      </c>
    </row>
    <row r="186" spans="1:5" x14ac:dyDescent="0.2">
      <c r="A186" s="38">
        <f t="shared" si="46"/>
        <v>177</v>
      </c>
      <c r="B186" s="5">
        <f t="shared" si="34"/>
        <v>0</v>
      </c>
      <c r="C186" s="5">
        <f t="shared" si="43"/>
        <v>0</v>
      </c>
      <c r="D186" s="6">
        <f t="shared" si="44"/>
        <v>0</v>
      </c>
      <c r="E186" s="4">
        <f t="shared" si="45"/>
        <v>0</v>
      </c>
    </row>
    <row r="187" spans="1:5" x14ac:dyDescent="0.2">
      <c r="A187" s="38">
        <f t="shared" si="46"/>
        <v>178</v>
      </c>
      <c r="B187" s="5">
        <f t="shared" si="34"/>
        <v>0</v>
      </c>
      <c r="C187" s="5">
        <f t="shared" ref="C187:C202" si="47">E186*$C$5/$C$6</f>
        <v>0</v>
      </c>
      <c r="D187" s="6">
        <f t="shared" ref="D187:D202" si="48">B187-C187</f>
        <v>0</v>
      </c>
      <c r="E187" s="4">
        <f t="shared" ref="E187:E202" si="49">E186-D187</f>
        <v>0</v>
      </c>
    </row>
    <row r="188" spans="1:5" x14ac:dyDescent="0.2">
      <c r="A188" s="38">
        <f t="shared" ref="A188:A203" si="50">1+A187</f>
        <v>179</v>
      </c>
      <c r="B188" s="5">
        <f t="shared" si="34"/>
        <v>0</v>
      </c>
      <c r="C188" s="5">
        <f t="shared" si="47"/>
        <v>0</v>
      </c>
      <c r="D188" s="6">
        <f t="shared" si="48"/>
        <v>0</v>
      </c>
      <c r="E188" s="4">
        <f t="shared" si="49"/>
        <v>0</v>
      </c>
    </row>
    <row r="189" spans="1:5" x14ac:dyDescent="0.2">
      <c r="A189" s="38">
        <f t="shared" si="50"/>
        <v>180</v>
      </c>
      <c r="B189" s="5">
        <f t="shared" si="34"/>
        <v>0</v>
      </c>
      <c r="C189" s="5">
        <f t="shared" si="47"/>
        <v>0</v>
      </c>
      <c r="D189" s="6">
        <f t="shared" si="48"/>
        <v>0</v>
      </c>
      <c r="E189" s="4">
        <f t="shared" si="49"/>
        <v>0</v>
      </c>
    </row>
    <row r="190" spans="1:5" x14ac:dyDescent="0.2">
      <c r="A190" s="38">
        <f t="shared" si="50"/>
        <v>181</v>
      </c>
      <c r="B190" s="5">
        <f t="shared" si="34"/>
        <v>0</v>
      </c>
      <c r="C190" s="5">
        <f t="shared" si="47"/>
        <v>0</v>
      </c>
      <c r="D190" s="6">
        <f t="shared" si="48"/>
        <v>0</v>
      </c>
      <c r="E190" s="4">
        <f t="shared" si="49"/>
        <v>0</v>
      </c>
    </row>
    <row r="191" spans="1:5" x14ac:dyDescent="0.2">
      <c r="A191" s="38">
        <f t="shared" si="50"/>
        <v>182</v>
      </c>
      <c r="B191" s="5">
        <f t="shared" si="34"/>
        <v>0</v>
      </c>
      <c r="C191" s="5">
        <f t="shared" si="47"/>
        <v>0</v>
      </c>
      <c r="D191" s="6">
        <f t="shared" si="48"/>
        <v>0</v>
      </c>
      <c r="E191" s="4">
        <f t="shared" si="49"/>
        <v>0</v>
      </c>
    </row>
    <row r="192" spans="1:5" x14ac:dyDescent="0.2">
      <c r="A192" s="38">
        <f t="shared" si="50"/>
        <v>183</v>
      </c>
      <c r="B192" s="5">
        <f t="shared" si="34"/>
        <v>0</v>
      </c>
      <c r="C192" s="5">
        <f t="shared" si="47"/>
        <v>0</v>
      </c>
      <c r="D192" s="6">
        <f t="shared" si="48"/>
        <v>0</v>
      </c>
      <c r="E192" s="4">
        <f t="shared" si="49"/>
        <v>0</v>
      </c>
    </row>
    <row r="193" spans="1:5" x14ac:dyDescent="0.2">
      <c r="A193" s="38">
        <f t="shared" si="50"/>
        <v>184</v>
      </c>
      <c r="B193" s="5">
        <f t="shared" si="34"/>
        <v>0</v>
      </c>
      <c r="C193" s="5">
        <f t="shared" si="47"/>
        <v>0</v>
      </c>
      <c r="D193" s="6">
        <f t="shared" si="48"/>
        <v>0</v>
      </c>
      <c r="E193" s="4">
        <f t="shared" si="49"/>
        <v>0</v>
      </c>
    </row>
    <row r="194" spans="1:5" x14ac:dyDescent="0.2">
      <c r="A194" s="38">
        <f t="shared" si="50"/>
        <v>185</v>
      </c>
      <c r="B194" s="5">
        <f t="shared" si="34"/>
        <v>0</v>
      </c>
      <c r="C194" s="5">
        <f t="shared" si="47"/>
        <v>0</v>
      </c>
      <c r="D194" s="6">
        <f t="shared" si="48"/>
        <v>0</v>
      </c>
      <c r="E194" s="4">
        <f t="shared" si="49"/>
        <v>0</v>
      </c>
    </row>
    <row r="195" spans="1:5" x14ac:dyDescent="0.2">
      <c r="A195" s="38">
        <f t="shared" si="50"/>
        <v>186</v>
      </c>
      <c r="B195" s="5">
        <f t="shared" si="34"/>
        <v>0</v>
      </c>
      <c r="C195" s="5">
        <f t="shared" si="47"/>
        <v>0</v>
      </c>
      <c r="D195" s="6">
        <f t="shared" si="48"/>
        <v>0</v>
      </c>
      <c r="E195" s="4">
        <f t="shared" si="49"/>
        <v>0</v>
      </c>
    </row>
    <row r="196" spans="1:5" x14ac:dyDescent="0.2">
      <c r="A196" s="38">
        <f t="shared" si="50"/>
        <v>187</v>
      </c>
      <c r="B196" s="5">
        <f t="shared" si="34"/>
        <v>0</v>
      </c>
      <c r="C196" s="5">
        <f t="shared" si="47"/>
        <v>0</v>
      </c>
      <c r="D196" s="6">
        <f t="shared" si="48"/>
        <v>0</v>
      </c>
      <c r="E196" s="4">
        <f t="shared" si="49"/>
        <v>0</v>
      </c>
    </row>
    <row r="197" spans="1:5" x14ac:dyDescent="0.2">
      <c r="A197" s="38">
        <f t="shared" si="50"/>
        <v>188</v>
      </c>
      <c r="B197" s="5">
        <f t="shared" si="34"/>
        <v>0</v>
      </c>
      <c r="C197" s="5">
        <f t="shared" si="47"/>
        <v>0</v>
      </c>
      <c r="D197" s="6">
        <f t="shared" si="48"/>
        <v>0</v>
      </c>
      <c r="E197" s="4">
        <f t="shared" si="49"/>
        <v>0</v>
      </c>
    </row>
    <row r="198" spans="1:5" x14ac:dyDescent="0.2">
      <c r="A198" s="38">
        <f t="shared" si="50"/>
        <v>189</v>
      </c>
      <c r="B198" s="5">
        <f t="shared" si="34"/>
        <v>0</v>
      </c>
      <c r="C198" s="5">
        <f t="shared" si="47"/>
        <v>0</v>
      </c>
      <c r="D198" s="6">
        <f t="shared" si="48"/>
        <v>0</v>
      </c>
      <c r="E198" s="4">
        <f t="shared" si="49"/>
        <v>0</v>
      </c>
    </row>
    <row r="199" spans="1:5" x14ac:dyDescent="0.2">
      <c r="A199" s="38">
        <f t="shared" si="50"/>
        <v>190</v>
      </c>
      <c r="B199" s="5">
        <f t="shared" si="34"/>
        <v>0</v>
      </c>
      <c r="C199" s="5">
        <f t="shared" si="47"/>
        <v>0</v>
      </c>
      <c r="D199" s="6">
        <f t="shared" si="48"/>
        <v>0</v>
      </c>
      <c r="E199" s="4">
        <f t="shared" si="49"/>
        <v>0</v>
      </c>
    </row>
    <row r="200" spans="1:5" x14ac:dyDescent="0.2">
      <c r="A200" s="38">
        <f t="shared" si="50"/>
        <v>191</v>
      </c>
      <c r="B200" s="5">
        <f t="shared" si="34"/>
        <v>0</v>
      </c>
      <c r="C200" s="5">
        <f t="shared" si="47"/>
        <v>0</v>
      </c>
      <c r="D200" s="6">
        <f t="shared" si="48"/>
        <v>0</v>
      </c>
      <c r="E200" s="4">
        <f t="shared" si="49"/>
        <v>0</v>
      </c>
    </row>
    <row r="201" spans="1:5" x14ac:dyDescent="0.2">
      <c r="A201" s="38">
        <f t="shared" si="50"/>
        <v>192</v>
      </c>
      <c r="B201" s="5">
        <f t="shared" si="34"/>
        <v>0</v>
      </c>
      <c r="C201" s="5">
        <f t="shared" si="47"/>
        <v>0</v>
      </c>
      <c r="D201" s="6">
        <f t="shared" si="48"/>
        <v>0</v>
      </c>
      <c r="E201" s="4">
        <f t="shared" si="49"/>
        <v>0</v>
      </c>
    </row>
    <row r="202" spans="1:5" x14ac:dyDescent="0.2">
      <c r="A202" s="38">
        <f t="shared" si="50"/>
        <v>193</v>
      </c>
      <c r="B202" s="5">
        <f t="shared" ref="B202:B265" si="51">$F$5</f>
        <v>0</v>
      </c>
      <c r="C202" s="5">
        <f t="shared" si="47"/>
        <v>0</v>
      </c>
      <c r="D202" s="6">
        <f t="shared" si="48"/>
        <v>0</v>
      </c>
      <c r="E202" s="4">
        <f t="shared" si="49"/>
        <v>0</v>
      </c>
    </row>
    <row r="203" spans="1:5" x14ac:dyDescent="0.2">
      <c r="A203" s="38">
        <f t="shared" si="50"/>
        <v>194</v>
      </c>
      <c r="B203" s="5">
        <f t="shared" si="51"/>
        <v>0</v>
      </c>
      <c r="C203" s="5">
        <f t="shared" ref="C203:C218" si="52">E202*$C$5/$C$6</f>
        <v>0</v>
      </c>
      <c r="D203" s="6">
        <f t="shared" ref="D203:D218" si="53">B203-C203</f>
        <v>0</v>
      </c>
      <c r="E203" s="4">
        <f t="shared" ref="E203:E218" si="54">E202-D203</f>
        <v>0</v>
      </c>
    </row>
    <row r="204" spans="1:5" x14ac:dyDescent="0.2">
      <c r="A204" s="38">
        <f t="shared" ref="A204:A219" si="55">1+A203</f>
        <v>195</v>
      </c>
      <c r="B204" s="5">
        <f t="shared" si="51"/>
        <v>0</v>
      </c>
      <c r="C204" s="5">
        <f t="shared" si="52"/>
        <v>0</v>
      </c>
      <c r="D204" s="6">
        <f t="shared" si="53"/>
        <v>0</v>
      </c>
      <c r="E204" s="4">
        <f t="shared" si="54"/>
        <v>0</v>
      </c>
    </row>
    <row r="205" spans="1:5" x14ac:dyDescent="0.2">
      <c r="A205" s="38">
        <f t="shared" si="55"/>
        <v>196</v>
      </c>
      <c r="B205" s="5">
        <f t="shared" si="51"/>
        <v>0</v>
      </c>
      <c r="C205" s="5">
        <f t="shared" si="52"/>
        <v>0</v>
      </c>
      <c r="D205" s="6">
        <f t="shared" si="53"/>
        <v>0</v>
      </c>
      <c r="E205" s="4">
        <f t="shared" si="54"/>
        <v>0</v>
      </c>
    </row>
    <row r="206" spans="1:5" x14ac:dyDescent="0.2">
      <c r="A206" s="38">
        <f t="shared" si="55"/>
        <v>197</v>
      </c>
      <c r="B206" s="5">
        <f t="shared" si="51"/>
        <v>0</v>
      </c>
      <c r="C206" s="5">
        <f t="shared" si="52"/>
        <v>0</v>
      </c>
      <c r="D206" s="6">
        <f t="shared" si="53"/>
        <v>0</v>
      </c>
      <c r="E206" s="4">
        <f t="shared" si="54"/>
        <v>0</v>
      </c>
    </row>
    <row r="207" spans="1:5" x14ac:dyDescent="0.2">
      <c r="A207" s="38">
        <f t="shared" si="55"/>
        <v>198</v>
      </c>
      <c r="B207" s="5">
        <f t="shared" si="51"/>
        <v>0</v>
      </c>
      <c r="C207" s="5">
        <f t="shared" si="52"/>
        <v>0</v>
      </c>
      <c r="D207" s="6">
        <f t="shared" si="53"/>
        <v>0</v>
      </c>
      <c r="E207" s="4">
        <f t="shared" si="54"/>
        <v>0</v>
      </c>
    </row>
    <row r="208" spans="1:5" x14ac:dyDescent="0.2">
      <c r="A208" s="38">
        <f t="shared" si="55"/>
        <v>199</v>
      </c>
      <c r="B208" s="5">
        <f t="shared" si="51"/>
        <v>0</v>
      </c>
      <c r="C208" s="5">
        <f t="shared" si="52"/>
        <v>0</v>
      </c>
      <c r="D208" s="6">
        <f t="shared" si="53"/>
        <v>0</v>
      </c>
      <c r="E208" s="4">
        <f t="shared" si="54"/>
        <v>0</v>
      </c>
    </row>
    <row r="209" spans="1:5" x14ac:dyDescent="0.2">
      <c r="A209" s="38">
        <f t="shared" si="55"/>
        <v>200</v>
      </c>
      <c r="B209" s="5">
        <f t="shared" si="51"/>
        <v>0</v>
      </c>
      <c r="C209" s="5">
        <f t="shared" si="52"/>
        <v>0</v>
      </c>
      <c r="D209" s="6">
        <f t="shared" si="53"/>
        <v>0</v>
      </c>
      <c r="E209" s="4">
        <f t="shared" si="54"/>
        <v>0</v>
      </c>
    </row>
    <row r="210" spans="1:5" x14ac:dyDescent="0.2">
      <c r="A210" s="38">
        <f t="shared" si="55"/>
        <v>201</v>
      </c>
      <c r="B210" s="5">
        <f t="shared" si="51"/>
        <v>0</v>
      </c>
      <c r="C210" s="5">
        <f t="shared" si="52"/>
        <v>0</v>
      </c>
      <c r="D210" s="6">
        <f t="shared" si="53"/>
        <v>0</v>
      </c>
      <c r="E210" s="4">
        <f t="shared" si="54"/>
        <v>0</v>
      </c>
    </row>
    <row r="211" spans="1:5" x14ac:dyDescent="0.2">
      <c r="A211" s="38">
        <f t="shared" si="55"/>
        <v>202</v>
      </c>
      <c r="B211" s="5">
        <f t="shared" si="51"/>
        <v>0</v>
      </c>
      <c r="C211" s="5">
        <f t="shared" si="52"/>
        <v>0</v>
      </c>
      <c r="D211" s="6">
        <f t="shared" si="53"/>
        <v>0</v>
      </c>
      <c r="E211" s="4">
        <f t="shared" si="54"/>
        <v>0</v>
      </c>
    </row>
    <row r="212" spans="1:5" x14ac:dyDescent="0.2">
      <c r="A212" s="38">
        <f t="shared" si="55"/>
        <v>203</v>
      </c>
      <c r="B212" s="5">
        <f t="shared" si="51"/>
        <v>0</v>
      </c>
      <c r="C212" s="5">
        <f t="shared" si="52"/>
        <v>0</v>
      </c>
      <c r="D212" s="6">
        <f t="shared" si="53"/>
        <v>0</v>
      </c>
      <c r="E212" s="4">
        <f t="shared" si="54"/>
        <v>0</v>
      </c>
    </row>
    <row r="213" spans="1:5" x14ac:dyDescent="0.2">
      <c r="A213" s="38">
        <f t="shared" si="55"/>
        <v>204</v>
      </c>
      <c r="B213" s="5">
        <f t="shared" si="51"/>
        <v>0</v>
      </c>
      <c r="C213" s="5">
        <f t="shared" si="52"/>
        <v>0</v>
      </c>
      <c r="D213" s="6">
        <f t="shared" si="53"/>
        <v>0</v>
      </c>
      <c r="E213" s="4">
        <f t="shared" si="54"/>
        <v>0</v>
      </c>
    </row>
    <row r="214" spans="1:5" x14ac:dyDescent="0.2">
      <c r="A214" s="38">
        <f t="shared" si="55"/>
        <v>205</v>
      </c>
      <c r="B214" s="5">
        <f t="shared" si="51"/>
        <v>0</v>
      </c>
      <c r="C214" s="5">
        <f t="shared" si="52"/>
        <v>0</v>
      </c>
      <c r="D214" s="6">
        <f t="shared" si="53"/>
        <v>0</v>
      </c>
      <c r="E214" s="4">
        <f t="shared" si="54"/>
        <v>0</v>
      </c>
    </row>
    <row r="215" spans="1:5" x14ac:dyDescent="0.2">
      <c r="A215" s="38">
        <f t="shared" si="55"/>
        <v>206</v>
      </c>
      <c r="B215" s="5">
        <f t="shared" si="51"/>
        <v>0</v>
      </c>
      <c r="C215" s="5">
        <f t="shared" si="52"/>
        <v>0</v>
      </c>
      <c r="D215" s="6">
        <f t="shared" si="53"/>
        <v>0</v>
      </c>
      <c r="E215" s="4">
        <f t="shared" si="54"/>
        <v>0</v>
      </c>
    </row>
    <row r="216" spans="1:5" x14ac:dyDescent="0.2">
      <c r="A216" s="38">
        <f t="shared" si="55"/>
        <v>207</v>
      </c>
      <c r="B216" s="5">
        <f t="shared" si="51"/>
        <v>0</v>
      </c>
      <c r="C216" s="5">
        <f t="shared" si="52"/>
        <v>0</v>
      </c>
      <c r="D216" s="6">
        <f t="shared" si="53"/>
        <v>0</v>
      </c>
      <c r="E216" s="4">
        <f t="shared" si="54"/>
        <v>0</v>
      </c>
    </row>
    <row r="217" spans="1:5" x14ac:dyDescent="0.2">
      <c r="A217" s="38">
        <f t="shared" si="55"/>
        <v>208</v>
      </c>
      <c r="B217" s="5">
        <f t="shared" si="51"/>
        <v>0</v>
      </c>
      <c r="C217" s="5">
        <f t="shared" si="52"/>
        <v>0</v>
      </c>
      <c r="D217" s="6">
        <f t="shared" si="53"/>
        <v>0</v>
      </c>
      <c r="E217" s="4">
        <f t="shared" si="54"/>
        <v>0</v>
      </c>
    </row>
    <row r="218" spans="1:5" x14ac:dyDescent="0.2">
      <c r="A218" s="38">
        <f t="shared" si="55"/>
        <v>209</v>
      </c>
      <c r="B218" s="5">
        <f t="shared" si="51"/>
        <v>0</v>
      </c>
      <c r="C218" s="5">
        <f t="shared" si="52"/>
        <v>0</v>
      </c>
      <c r="D218" s="6">
        <f t="shared" si="53"/>
        <v>0</v>
      </c>
      <c r="E218" s="4">
        <f t="shared" si="54"/>
        <v>0</v>
      </c>
    </row>
    <row r="219" spans="1:5" x14ac:dyDescent="0.2">
      <c r="A219" s="38">
        <f t="shared" si="55"/>
        <v>210</v>
      </c>
      <c r="B219" s="5">
        <f t="shared" si="51"/>
        <v>0</v>
      </c>
      <c r="C219" s="5">
        <f t="shared" ref="C219:C234" si="56">E218*$C$5/$C$6</f>
        <v>0</v>
      </c>
      <c r="D219" s="6">
        <f t="shared" ref="D219:D234" si="57">B219-C219</f>
        <v>0</v>
      </c>
      <c r="E219" s="4">
        <f t="shared" ref="E219:E234" si="58">E218-D219</f>
        <v>0</v>
      </c>
    </row>
    <row r="220" spans="1:5" x14ac:dyDescent="0.2">
      <c r="A220" s="38">
        <f t="shared" ref="A220:A235" si="59">1+A219</f>
        <v>211</v>
      </c>
      <c r="B220" s="5">
        <f t="shared" si="51"/>
        <v>0</v>
      </c>
      <c r="C220" s="5">
        <f t="shared" si="56"/>
        <v>0</v>
      </c>
      <c r="D220" s="6">
        <f t="shared" si="57"/>
        <v>0</v>
      </c>
      <c r="E220" s="4">
        <f t="shared" si="58"/>
        <v>0</v>
      </c>
    </row>
    <row r="221" spans="1:5" x14ac:dyDescent="0.2">
      <c r="A221" s="38">
        <f t="shared" si="59"/>
        <v>212</v>
      </c>
      <c r="B221" s="5">
        <f t="shared" si="51"/>
        <v>0</v>
      </c>
      <c r="C221" s="5">
        <f t="shared" si="56"/>
        <v>0</v>
      </c>
      <c r="D221" s="6">
        <f t="shared" si="57"/>
        <v>0</v>
      </c>
      <c r="E221" s="4">
        <f t="shared" si="58"/>
        <v>0</v>
      </c>
    </row>
    <row r="222" spans="1:5" x14ac:dyDescent="0.2">
      <c r="A222" s="38">
        <f t="shared" si="59"/>
        <v>213</v>
      </c>
      <c r="B222" s="5">
        <f t="shared" si="51"/>
        <v>0</v>
      </c>
      <c r="C222" s="5">
        <f t="shared" si="56"/>
        <v>0</v>
      </c>
      <c r="D222" s="6">
        <f t="shared" si="57"/>
        <v>0</v>
      </c>
      <c r="E222" s="4">
        <f t="shared" si="58"/>
        <v>0</v>
      </c>
    </row>
    <row r="223" spans="1:5" x14ac:dyDescent="0.2">
      <c r="A223" s="38">
        <f t="shared" si="59"/>
        <v>214</v>
      </c>
      <c r="B223" s="5">
        <f t="shared" si="51"/>
        <v>0</v>
      </c>
      <c r="C223" s="5">
        <f t="shared" si="56"/>
        <v>0</v>
      </c>
      <c r="D223" s="6">
        <f t="shared" si="57"/>
        <v>0</v>
      </c>
      <c r="E223" s="4">
        <f t="shared" si="58"/>
        <v>0</v>
      </c>
    </row>
    <row r="224" spans="1:5" x14ac:dyDescent="0.2">
      <c r="A224" s="38">
        <f t="shared" si="59"/>
        <v>215</v>
      </c>
      <c r="B224" s="5">
        <f t="shared" si="51"/>
        <v>0</v>
      </c>
      <c r="C224" s="5">
        <f t="shared" si="56"/>
        <v>0</v>
      </c>
      <c r="D224" s="6">
        <f t="shared" si="57"/>
        <v>0</v>
      </c>
      <c r="E224" s="4">
        <f t="shared" si="58"/>
        <v>0</v>
      </c>
    </row>
    <row r="225" spans="1:5" x14ac:dyDescent="0.2">
      <c r="A225" s="38">
        <f t="shared" si="59"/>
        <v>216</v>
      </c>
      <c r="B225" s="5">
        <f t="shared" si="51"/>
        <v>0</v>
      </c>
      <c r="C225" s="5">
        <f t="shared" si="56"/>
        <v>0</v>
      </c>
      <c r="D225" s="6">
        <f t="shared" si="57"/>
        <v>0</v>
      </c>
      <c r="E225" s="4">
        <f t="shared" si="58"/>
        <v>0</v>
      </c>
    </row>
    <row r="226" spans="1:5" x14ac:dyDescent="0.2">
      <c r="A226" s="38">
        <f t="shared" si="59"/>
        <v>217</v>
      </c>
      <c r="B226" s="5">
        <f t="shared" si="51"/>
        <v>0</v>
      </c>
      <c r="C226" s="5">
        <f t="shared" si="56"/>
        <v>0</v>
      </c>
      <c r="D226" s="6">
        <f t="shared" si="57"/>
        <v>0</v>
      </c>
      <c r="E226" s="4">
        <f t="shared" si="58"/>
        <v>0</v>
      </c>
    </row>
    <row r="227" spans="1:5" x14ac:dyDescent="0.2">
      <c r="A227" s="38">
        <f t="shared" si="59"/>
        <v>218</v>
      </c>
      <c r="B227" s="5">
        <f t="shared" si="51"/>
        <v>0</v>
      </c>
      <c r="C227" s="5">
        <f t="shared" si="56"/>
        <v>0</v>
      </c>
      <c r="D227" s="6">
        <f t="shared" si="57"/>
        <v>0</v>
      </c>
      <c r="E227" s="4">
        <f t="shared" si="58"/>
        <v>0</v>
      </c>
    </row>
    <row r="228" spans="1:5" x14ac:dyDescent="0.2">
      <c r="A228" s="38">
        <f t="shared" si="59"/>
        <v>219</v>
      </c>
      <c r="B228" s="5">
        <f t="shared" si="51"/>
        <v>0</v>
      </c>
      <c r="C228" s="5">
        <f t="shared" si="56"/>
        <v>0</v>
      </c>
      <c r="D228" s="6">
        <f t="shared" si="57"/>
        <v>0</v>
      </c>
      <c r="E228" s="4">
        <f t="shared" si="58"/>
        <v>0</v>
      </c>
    </row>
    <row r="229" spans="1:5" x14ac:dyDescent="0.2">
      <c r="A229" s="38">
        <f t="shared" si="59"/>
        <v>220</v>
      </c>
      <c r="B229" s="5">
        <f t="shared" si="51"/>
        <v>0</v>
      </c>
      <c r="C229" s="5">
        <f t="shared" si="56"/>
        <v>0</v>
      </c>
      <c r="D229" s="6">
        <f t="shared" si="57"/>
        <v>0</v>
      </c>
      <c r="E229" s="4">
        <f t="shared" si="58"/>
        <v>0</v>
      </c>
    </row>
    <row r="230" spans="1:5" x14ac:dyDescent="0.2">
      <c r="A230" s="38">
        <f t="shared" si="59"/>
        <v>221</v>
      </c>
      <c r="B230" s="5">
        <f t="shared" si="51"/>
        <v>0</v>
      </c>
      <c r="C230" s="5">
        <f t="shared" si="56"/>
        <v>0</v>
      </c>
      <c r="D230" s="6">
        <f t="shared" si="57"/>
        <v>0</v>
      </c>
      <c r="E230" s="4">
        <f t="shared" si="58"/>
        <v>0</v>
      </c>
    </row>
    <row r="231" spans="1:5" x14ac:dyDescent="0.2">
      <c r="A231" s="38">
        <f t="shared" si="59"/>
        <v>222</v>
      </c>
      <c r="B231" s="5">
        <f t="shared" si="51"/>
        <v>0</v>
      </c>
      <c r="C231" s="5">
        <f t="shared" si="56"/>
        <v>0</v>
      </c>
      <c r="D231" s="6">
        <f t="shared" si="57"/>
        <v>0</v>
      </c>
      <c r="E231" s="4">
        <f t="shared" si="58"/>
        <v>0</v>
      </c>
    </row>
    <row r="232" spans="1:5" x14ac:dyDescent="0.2">
      <c r="A232" s="38">
        <f t="shared" si="59"/>
        <v>223</v>
      </c>
      <c r="B232" s="5">
        <f t="shared" si="51"/>
        <v>0</v>
      </c>
      <c r="C232" s="5">
        <f t="shared" si="56"/>
        <v>0</v>
      </c>
      <c r="D232" s="6">
        <f t="shared" si="57"/>
        <v>0</v>
      </c>
      <c r="E232" s="4">
        <f t="shared" si="58"/>
        <v>0</v>
      </c>
    </row>
    <row r="233" spans="1:5" x14ac:dyDescent="0.2">
      <c r="A233" s="38">
        <f t="shared" si="59"/>
        <v>224</v>
      </c>
      <c r="B233" s="5">
        <f t="shared" si="51"/>
        <v>0</v>
      </c>
      <c r="C233" s="5">
        <f t="shared" si="56"/>
        <v>0</v>
      </c>
      <c r="D233" s="6">
        <f t="shared" si="57"/>
        <v>0</v>
      </c>
      <c r="E233" s="4">
        <f t="shared" si="58"/>
        <v>0</v>
      </c>
    </row>
    <row r="234" spans="1:5" x14ac:dyDescent="0.2">
      <c r="A234" s="38">
        <f t="shared" si="59"/>
        <v>225</v>
      </c>
      <c r="B234" s="5">
        <f t="shared" si="51"/>
        <v>0</v>
      </c>
      <c r="C234" s="5">
        <f t="shared" si="56"/>
        <v>0</v>
      </c>
      <c r="D234" s="6">
        <f t="shared" si="57"/>
        <v>0</v>
      </c>
      <c r="E234" s="4">
        <f t="shared" si="58"/>
        <v>0</v>
      </c>
    </row>
    <row r="235" spans="1:5" x14ac:dyDescent="0.2">
      <c r="A235" s="38">
        <f t="shared" si="59"/>
        <v>226</v>
      </c>
      <c r="B235" s="5">
        <f t="shared" si="51"/>
        <v>0</v>
      </c>
      <c r="C235" s="5">
        <f t="shared" ref="C235:C250" si="60">E234*$C$5/$C$6</f>
        <v>0</v>
      </c>
      <c r="D235" s="6">
        <f t="shared" ref="D235:D250" si="61">B235-C235</f>
        <v>0</v>
      </c>
      <c r="E235" s="4">
        <f t="shared" ref="E235:E250" si="62">E234-D235</f>
        <v>0</v>
      </c>
    </row>
    <row r="236" spans="1:5" x14ac:dyDescent="0.2">
      <c r="A236" s="38">
        <f t="shared" ref="A236:A250" si="63">1+A235</f>
        <v>227</v>
      </c>
      <c r="B236" s="5">
        <f t="shared" si="51"/>
        <v>0</v>
      </c>
      <c r="C236" s="5">
        <f t="shared" si="60"/>
        <v>0</v>
      </c>
      <c r="D236" s="6">
        <f t="shared" si="61"/>
        <v>0</v>
      </c>
      <c r="E236" s="4">
        <f t="shared" si="62"/>
        <v>0</v>
      </c>
    </row>
    <row r="237" spans="1:5" x14ac:dyDescent="0.2">
      <c r="A237" s="38">
        <f t="shared" si="63"/>
        <v>228</v>
      </c>
      <c r="B237" s="5">
        <f t="shared" si="51"/>
        <v>0</v>
      </c>
      <c r="C237" s="5">
        <f t="shared" si="60"/>
        <v>0</v>
      </c>
      <c r="D237" s="6">
        <f t="shared" si="61"/>
        <v>0</v>
      </c>
      <c r="E237" s="4">
        <f t="shared" si="62"/>
        <v>0</v>
      </c>
    </row>
    <row r="238" spans="1:5" x14ac:dyDescent="0.2">
      <c r="A238" s="38">
        <f t="shared" si="63"/>
        <v>229</v>
      </c>
      <c r="B238" s="5">
        <f t="shared" si="51"/>
        <v>0</v>
      </c>
      <c r="C238" s="5">
        <f t="shared" si="60"/>
        <v>0</v>
      </c>
      <c r="D238" s="6">
        <f t="shared" si="61"/>
        <v>0</v>
      </c>
      <c r="E238" s="4">
        <f t="shared" si="62"/>
        <v>0</v>
      </c>
    </row>
    <row r="239" spans="1:5" x14ac:dyDescent="0.2">
      <c r="A239" s="38">
        <f t="shared" si="63"/>
        <v>230</v>
      </c>
      <c r="B239" s="5">
        <f t="shared" si="51"/>
        <v>0</v>
      </c>
      <c r="C239" s="5">
        <f t="shared" si="60"/>
        <v>0</v>
      </c>
      <c r="D239" s="6">
        <f t="shared" si="61"/>
        <v>0</v>
      </c>
      <c r="E239" s="4">
        <f t="shared" si="62"/>
        <v>0</v>
      </c>
    </row>
    <row r="240" spans="1:5" x14ac:dyDescent="0.2">
      <c r="A240" s="38">
        <f t="shared" si="63"/>
        <v>231</v>
      </c>
      <c r="B240" s="5">
        <f t="shared" si="51"/>
        <v>0</v>
      </c>
      <c r="C240" s="5">
        <f t="shared" si="60"/>
        <v>0</v>
      </c>
      <c r="D240" s="6">
        <f t="shared" si="61"/>
        <v>0</v>
      </c>
      <c r="E240" s="4">
        <f t="shared" si="62"/>
        <v>0</v>
      </c>
    </row>
    <row r="241" spans="1:5" x14ac:dyDescent="0.2">
      <c r="A241" s="38">
        <f t="shared" si="63"/>
        <v>232</v>
      </c>
      <c r="B241" s="5">
        <f t="shared" si="51"/>
        <v>0</v>
      </c>
      <c r="C241" s="5">
        <f t="shared" si="60"/>
        <v>0</v>
      </c>
      <c r="D241" s="6">
        <f t="shared" si="61"/>
        <v>0</v>
      </c>
      <c r="E241" s="4">
        <f t="shared" si="62"/>
        <v>0</v>
      </c>
    </row>
    <row r="242" spans="1:5" x14ac:dyDescent="0.2">
      <c r="A242" s="38">
        <f t="shared" si="63"/>
        <v>233</v>
      </c>
      <c r="B242" s="5">
        <f t="shared" si="51"/>
        <v>0</v>
      </c>
      <c r="C242" s="5">
        <f t="shared" si="60"/>
        <v>0</v>
      </c>
      <c r="D242" s="6">
        <f t="shared" si="61"/>
        <v>0</v>
      </c>
      <c r="E242" s="4">
        <f t="shared" si="62"/>
        <v>0</v>
      </c>
    </row>
    <row r="243" spans="1:5" x14ac:dyDescent="0.2">
      <c r="A243" s="38">
        <f t="shared" si="63"/>
        <v>234</v>
      </c>
      <c r="B243" s="5">
        <f t="shared" si="51"/>
        <v>0</v>
      </c>
      <c r="C243" s="5">
        <f t="shared" si="60"/>
        <v>0</v>
      </c>
      <c r="D243" s="6">
        <f t="shared" si="61"/>
        <v>0</v>
      </c>
      <c r="E243" s="4">
        <f t="shared" si="62"/>
        <v>0</v>
      </c>
    </row>
    <row r="244" spans="1:5" x14ac:dyDescent="0.2">
      <c r="A244" s="38">
        <f t="shared" si="63"/>
        <v>235</v>
      </c>
      <c r="B244" s="5">
        <f t="shared" si="51"/>
        <v>0</v>
      </c>
      <c r="C244" s="5">
        <f t="shared" si="60"/>
        <v>0</v>
      </c>
      <c r="D244" s="6">
        <f t="shared" si="61"/>
        <v>0</v>
      </c>
      <c r="E244" s="4">
        <f t="shared" si="62"/>
        <v>0</v>
      </c>
    </row>
    <row r="245" spans="1:5" x14ac:dyDescent="0.2">
      <c r="A245" s="38">
        <f t="shared" si="63"/>
        <v>236</v>
      </c>
      <c r="B245" s="5">
        <f t="shared" si="51"/>
        <v>0</v>
      </c>
      <c r="C245" s="5">
        <f t="shared" si="60"/>
        <v>0</v>
      </c>
      <c r="D245" s="6">
        <f t="shared" si="61"/>
        <v>0</v>
      </c>
      <c r="E245" s="4">
        <f t="shared" si="62"/>
        <v>0</v>
      </c>
    </row>
    <row r="246" spans="1:5" x14ac:dyDescent="0.2">
      <c r="A246" s="38">
        <f t="shared" si="63"/>
        <v>237</v>
      </c>
      <c r="B246" s="5">
        <f t="shared" si="51"/>
        <v>0</v>
      </c>
      <c r="C246" s="5">
        <f t="shared" si="60"/>
        <v>0</v>
      </c>
      <c r="D246" s="6">
        <f t="shared" si="61"/>
        <v>0</v>
      </c>
      <c r="E246" s="4">
        <f t="shared" si="62"/>
        <v>0</v>
      </c>
    </row>
    <row r="247" spans="1:5" x14ac:dyDescent="0.2">
      <c r="A247" s="38">
        <f t="shared" si="63"/>
        <v>238</v>
      </c>
      <c r="B247" s="5">
        <f t="shared" si="51"/>
        <v>0</v>
      </c>
      <c r="C247" s="5">
        <f t="shared" si="60"/>
        <v>0</v>
      </c>
      <c r="D247" s="6">
        <f t="shared" si="61"/>
        <v>0</v>
      </c>
      <c r="E247" s="4">
        <f t="shared" si="62"/>
        <v>0</v>
      </c>
    </row>
    <row r="248" spans="1:5" x14ac:dyDescent="0.2">
      <c r="A248" s="38">
        <f t="shared" si="63"/>
        <v>239</v>
      </c>
      <c r="B248" s="5">
        <f t="shared" si="51"/>
        <v>0</v>
      </c>
      <c r="C248" s="5">
        <f t="shared" si="60"/>
        <v>0</v>
      </c>
      <c r="D248" s="6">
        <f t="shared" si="61"/>
        <v>0</v>
      </c>
      <c r="E248" s="4">
        <f t="shared" si="62"/>
        <v>0</v>
      </c>
    </row>
    <row r="249" spans="1:5" x14ac:dyDescent="0.2">
      <c r="A249" s="38">
        <f t="shared" si="63"/>
        <v>240</v>
      </c>
      <c r="B249" s="5">
        <f t="shared" si="51"/>
        <v>0</v>
      </c>
      <c r="C249" s="5">
        <f t="shared" si="60"/>
        <v>0</v>
      </c>
      <c r="D249" s="6">
        <f t="shared" si="61"/>
        <v>0</v>
      </c>
      <c r="E249" s="4">
        <f t="shared" si="62"/>
        <v>0</v>
      </c>
    </row>
    <row r="250" spans="1:5" x14ac:dyDescent="0.2">
      <c r="A250" s="38">
        <f t="shared" si="63"/>
        <v>241</v>
      </c>
      <c r="B250" s="5">
        <f t="shared" si="51"/>
        <v>0</v>
      </c>
      <c r="C250" s="5">
        <f t="shared" si="60"/>
        <v>0</v>
      </c>
      <c r="D250" s="6">
        <f t="shared" si="61"/>
        <v>0</v>
      </c>
      <c r="E250" s="4">
        <f t="shared" si="62"/>
        <v>0</v>
      </c>
    </row>
    <row r="251" spans="1:5" x14ac:dyDescent="0.2">
      <c r="A251" s="38">
        <f>1+A250</f>
        <v>242</v>
      </c>
      <c r="B251" s="5">
        <f t="shared" si="51"/>
        <v>0</v>
      </c>
      <c r="C251" s="5">
        <f>E250*$C$5/$C$6</f>
        <v>0</v>
      </c>
      <c r="D251" s="6">
        <f>B251-C251</f>
        <v>0</v>
      </c>
      <c r="E251" s="4">
        <f>E250-D251</f>
        <v>0</v>
      </c>
    </row>
    <row r="252" spans="1:5" x14ac:dyDescent="0.2">
      <c r="A252" s="38">
        <f>1+A251</f>
        <v>243</v>
      </c>
      <c r="B252" s="5">
        <f t="shared" si="51"/>
        <v>0</v>
      </c>
      <c r="C252" s="5">
        <f>E251*$C$5/$C$6</f>
        <v>0</v>
      </c>
      <c r="D252" s="6">
        <f>B252-C252</f>
        <v>0</v>
      </c>
      <c r="E252" s="4">
        <f>E251-D252</f>
        <v>0</v>
      </c>
    </row>
    <row r="253" spans="1:5" x14ac:dyDescent="0.2">
      <c r="A253" s="38">
        <f>1+A252</f>
        <v>244</v>
      </c>
      <c r="B253" s="5">
        <f t="shared" si="51"/>
        <v>0</v>
      </c>
      <c r="C253" s="5">
        <f>E252*$C$5/$C$6</f>
        <v>0</v>
      </c>
      <c r="D253" s="6">
        <f>B253-C253</f>
        <v>0</v>
      </c>
      <c r="E253" s="4">
        <f>E252-D253</f>
        <v>0</v>
      </c>
    </row>
    <row r="254" spans="1:5" x14ac:dyDescent="0.2">
      <c r="A254" s="38">
        <f>1+A253</f>
        <v>245</v>
      </c>
      <c r="B254" s="5">
        <f t="shared" si="51"/>
        <v>0</v>
      </c>
      <c r="C254" s="5">
        <f>E253*$C$5/$C$6</f>
        <v>0</v>
      </c>
      <c r="D254" s="6">
        <f>B254-C254</f>
        <v>0</v>
      </c>
      <c r="E254" s="4">
        <f>E253-D254</f>
        <v>0</v>
      </c>
    </row>
    <row r="255" spans="1:5" x14ac:dyDescent="0.2">
      <c r="A255" s="38">
        <f t="shared" ref="A255:A318" si="64">1+A254</f>
        <v>246</v>
      </c>
      <c r="B255" s="5">
        <f t="shared" si="51"/>
        <v>0</v>
      </c>
      <c r="C255" s="5">
        <f t="shared" ref="C255:C318" si="65">E254*$C$5/$C$6</f>
        <v>0</v>
      </c>
      <c r="D255" s="6">
        <f t="shared" ref="D255:D318" si="66">B255-C255</f>
        <v>0</v>
      </c>
      <c r="E255" s="4">
        <f t="shared" ref="E255:E318" si="67">E254-D255</f>
        <v>0</v>
      </c>
    </row>
    <row r="256" spans="1:5" x14ac:dyDescent="0.2">
      <c r="A256" s="38">
        <f t="shared" si="64"/>
        <v>247</v>
      </c>
      <c r="B256" s="5">
        <f t="shared" si="51"/>
        <v>0</v>
      </c>
      <c r="C256" s="5">
        <f t="shared" si="65"/>
        <v>0</v>
      </c>
      <c r="D256" s="6">
        <f t="shared" si="66"/>
        <v>0</v>
      </c>
      <c r="E256" s="4">
        <f t="shared" si="67"/>
        <v>0</v>
      </c>
    </row>
    <row r="257" spans="1:5" x14ac:dyDescent="0.2">
      <c r="A257" s="38">
        <f t="shared" si="64"/>
        <v>248</v>
      </c>
      <c r="B257" s="5">
        <f t="shared" si="51"/>
        <v>0</v>
      </c>
      <c r="C257" s="5">
        <f t="shared" si="65"/>
        <v>0</v>
      </c>
      <c r="D257" s="6">
        <f t="shared" si="66"/>
        <v>0</v>
      </c>
      <c r="E257" s="4">
        <f t="shared" si="67"/>
        <v>0</v>
      </c>
    </row>
    <row r="258" spans="1:5" x14ac:dyDescent="0.2">
      <c r="A258" s="38">
        <f t="shared" si="64"/>
        <v>249</v>
      </c>
      <c r="B258" s="5">
        <f t="shared" si="51"/>
        <v>0</v>
      </c>
      <c r="C258" s="5">
        <f t="shared" si="65"/>
        <v>0</v>
      </c>
      <c r="D258" s="6">
        <f t="shared" si="66"/>
        <v>0</v>
      </c>
      <c r="E258" s="4">
        <f t="shared" si="67"/>
        <v>0</v>
      </c>
    </row>
    <row r="259" spans="1:5" x14ac:dyDescent="0.2">
      <c r="A259" s="38">
        <f t="shared" si="64"/>
        <v>250</v>
      </c>
      <c r="B259" s="5">
        <f t="shared" si="51"/>
        <v>0</v>
      </c>
      <c r="C259" s="5">
        <f t="shared" si="65"/>
        <v>0</v>
      </c>
      <c r="D259" s="6">
        <f t="shared" si="66"/>
        <v>0</v>
      </c>
      <c r="E259" s="4">
        <f t="shared" si="67"/>
        <v>0</v>
      </c>
    </row>
    <row r="260" spans="1:5" x14ac:dyDescent="0.2">
      <c r="A260" s="38">
        <f t="shared" si="64"/>
        <v>251</v>
      </c>
      <c r="B260" s="5">
        <f t="shared" si="51"/>
        <v>0</v>
      </c>
      <c r="C260" s="5">
        <f t="shared" si="65"/>
        <v>0</v>
      </c>
      <c r="D260" s="6">
        <f t="shared" si="66"/>
        <v>0</v>
      </c>
      <c r="E260" s="4">
        <f t="shared" si="67"/>
        <v>0</v>
      </c>
    </row>
    <row r="261" spans="1:5" x14ac:dyDescent="0.2">
      <c r="A261" s="38">
        <f t="shared" si="64"/>
        <v>252</v>
      </c>
      <c r="B261" s="5">
        <f t="shared" si="51"/>
        <v>0</v>
      </c>
      <c r="C261" s="5">
        <f t="shared" si="65"/>
        <v>0</v>
      </c>
      <c r="D261" s="6">
        <f t="shared" si="66"/>
        <v>0</v>
      </c>
      <c r="E261" s="4">
        <f t="shared" si="67"/>
        <v>0</v>
      </c>
    </row>
    <row r="262" spans="1:5" x14ac:dyDescent="0.2">
      <c r="A262" s="38">
        <f t="shared" si="64"/>
        <v>253</v>
      </c>
      <c r="B262" s="5">
        <f t="shared" si="51"/>
        <v>0</v>
      </c>
      <c r="C262" s="5">
        <f t="shared" si="65"/>
        <v>0</v>
      </c>
      <c r="D262" s="6">
        <f t="shared" si="66"/>
        <v>0</v>
      </c>
      <c r="E262" s="4">
        <f t="shared" si="67"/>
        <v>0</v>
      </c>
    </row>
    <row r="263" spans="1:5" x14ac:dyDescent="0.2">
      <c r="A263" s="38">
        <f t="shared" si="64"/>
        <v>254</v>
      </c>
      <c r="B263" s="5">
        <f t="shared" si="51"/>
        <v>0</v>
      </c>
      <c r="C263" s="5">
        <f t="shared" si="65"/>
        <v>0</v>
      </c>
      <c r="D263" s="6">
        <f t="shared" si="66"/>
        <v>0</v>
      </c>
      <c r="E263" s="4">
        <f t="shared" si="67"/>
        <v>0</v>
      </c>
    </row>
    <row r="264" spans="1:5" x14ac:dyDescent="0.2">
      <c r="A264" s="38">
        <f t="shared" si="64"/>
        <v>255</v>
      </c>
      <c r="B264" s="5">
        <f t="shared" si="51"/>
        <v>0</v>
      </c>
      <c r="C264" s="5">
        <f t="shared" si="65"/>
        <v>0</v>
      </c>
      <c r="D264" s="6">
        <f t="shared" si="66"/>
        <v>0</v>
      </c>
      <c r="E264" s="4">
        <f t="shared" si="67"/>
        <v>0</v>
      </c>
    </row>
    <row r="265" spans="1:5" x14ac:dyDescent="0.2">
      <c r="A265" s="38">
        <f t="shared" si="64"/>
        <v>256</v>
      </c>
      <c r="B265" s="5">
        <f t="shared" si="51"/>
        <v>0</v>
      </c>
      <c r="C265" s="5">
        <f t="shared" si="65"/>
        <v>0</v>
      </c>
      <c r="D265" s="6">
        <f t="shared" si="66"/>
        <v>0</v>
      </c>
      <c r="E265" s="4">
        <f t="shared" si="67"/>
        <v>0</v>
      </c>
    </row>
    <row r="266" spans="1:5" x14ac:dyDescent="0.2">
      <c r="A266" s="38">
        <f t="shared" si="64"/>
        <v>257</v>
      </c>
      <c r="B266" s="5">
        <f t="shared" ref="B266:B329" si="68">$F$5</f>
        <v>0</v>
      </c>
      <c r="C266" s="5">
        <f t="shared" si="65"/>
        <v>0</v>
      </c>
      <c r="D266" s="6">
        <f t="shared" si="66"/>
        <v>0</v>
      </c>
      <c r="E266" s="4">
        <f t="shared" si="67"/>
        <v>0</v>
      </c>
    </row>
    <row r="267" spans="1:5" x14ac:dyDescent="0.2">
      <c r="A267" s="38">
        <f t="shared" si="64"/>
        <v>258</v>
      </c>
      <c r="B267" s="5">
        <f t="shared" si="68"/>
        <v>0</v>
      </c>
      <c r="C267" s="5">
        <f t="shared" si="65"/>
        <v>0</v>
      </c>
      <c r="D267" s="6">
        <f t="shared" si="66"/>
        <v>0</v>
      </c>
      <c r="E267" s="4">
        <f t="shared" si="67"/>
        <v>0</v>
      </c>
    </row>
    <row r="268" spans="1:5" x14ac:dyDescent="0.2">
      <c r="A268" s="38">
        <f t="shared" si="64"/>
        <v>259</v>
      </c>
      <c r="B268" s="5">
        <f t="shared" si="68"/>
        <v>0</v>
      </c>
      <c r="C268" s="5">
        <f t="shared" si="65"/>
        <v>0</v>
      </c>
      <c r="D268" s="6">
        <f t="shared" si="66"/>
        <v>0</v>
      </c>
      <c r="E268" s="4">
        <f t="shared" si="67"/>
        <v>0</v>
      </c>
    </row>
    <row r="269" spans="1:5" x14ac:dyDescent="0.2">
      <c r="A269" s="38">
        <f t="shared" si="64"/>
        <v>260</v>
      </c>
      <c r="B269" s="5">
        <f t="shared" si="68"/>
        <v>0</v>
      </c>
      <c r="C269" s="5">
        <f t="shared" si="65"/>
        <v>0</v>
      </c>
      <c r="D269" s="6">
        <f t="shared" si="66"/>
        <v>0</v>
      </c>
      <c r="E269" s="4">
        <f t="shared" si="67"/>
        <v>0</v>
      </c>
    </row>
    <row r="270" spans="1:5" x14ac:dyDescent="0.2">
      <c r="A270" s="38">
        <f t="shared" si="64"/>
        <v>261</v>
      </c>
      <c r="B270" s="5">
        <f t="shared" si="68"/>
        <v>0</v>
      </c>
      <c r="C270" s="5">
        <f t="shared" si="65"/>
        <v>0</v>
      </c>
      <c r="D270" s="6">
        <f t="shared" si="66"/>
        <v>0</v>
      </c>
      <c r="E270" s="4">
        <f t="shared" si="67"/>
        <v>0</v>
      </c>
    </row>
    <row r="271" spans="1:5" x14ac:dyDescent="0.2">
      <c r="A271" s="38">
        <f t="shared" si="64"/>
        <v>262</v>
      </c>
      <c r="B271" s="5">
        <f t="shared" si="68"/>
        <v>0</v>
      </c>
      <c r="C271" s="5">
        <f t="shared" si="65"/>
        <v>0</v>
      </c>
      <c r="D271" s="6">
        <f t="shared" si="66"/>
        <v>0</v>
      </c>
      <c r="E271" s="4">
        <f t="shared" si="67"/>
        <v>0</v>
      </c>
    </row>
    <row r="272" spans="1:5" x14ac:dyDescent="0.2">
      <c r="A272" s="38">
        <f t="shared" si="64"/>
        <v>263</v>
      </c>
      <c r="B272" s="5">
        <f t="shared" si="68"/>
        <v>0</v>
      </c>
      <c r="C272" s="5">
        <f t="shared" si="65"/>
        <v>0</v>
      </c>
      <c r="D272" s="6">
        <f t="shared" si="66"/>
        <v>0</v>
      </c>
      <c r="E272" s="4">
        <f t="shared" si="67"/>
        <v>0</v>
      </c>
    </row>
    <row r="273" spans="1:5" x14ac:dyDescent="0.2">
      <c r="A273" s="38">
        <f t="shared" si="64"/>
        <v>264</v>
      </c>
      <c r="B273" s="5">
        <f t="shared" si="68"/>
        <v>0</v>
      </c>
      <c r="C273" s="5">
        <f t="shared" si="65"/>
        <v>0</v>
      </c>
      <c r="D273" s="6">
        <f t="shared" si="66"/>
        <v>0</v>
      </c>
      <c r="E273" s="4">
        <f t="shared" si="67"/>
        <v>0</v>
      </c>
    </row>
    <row r="274" spans="1:5" x14ac:dyDescent="0.2">
      <c r="A274" s="38">
        <f t="shared" si="64"/>
        <v>265</v>
      </c>
      <c r="B274" s="5">
        <f t="shared" si="68"/>
        <v>0</v>
      </c>
      <c r="C274" s="5">
        <f t="shared" si="65"/>
        <v>0</v>
      </c>
      <c r="D274" s="6">
        <f t="shared" si="66"/>
        <v>0</v>
      </c>
      <c r="E274" s="4">
        <f t="shared" si="67"/>
        <v>0</v>
      </c>
    </row>
    <row r="275" spans="1:5" x14ac:dyDescent="0.2">
      <c r="A275" s="38">
        <f t="shared" si="64"/>
        <v>266</v>
      </c>
      <c r="B275" s="5">
        <f t="shared" si="68"/>
        <v>0</v>
      </c>
      <c r="C275" s="5">
        <f t="shared" si="65"/>
        <v>0</v>
      </c>
      <c r="D275" s="6">
        <f t="shared" si="66"/>
        <v>0</v>
      </c>
      <c r="E275" s="4">
        <f t="shared" si="67"/>
        <v>0</v>
      </c>
    </row>
    <row r="276" spans="1:5" x14ac:dyDescent="0.2">
      <c r="A276" s="38">
        <f t="shared" si="64"/>
        <v>267</v>
      </c>
      <c r="B276" s="5">
        <f t="shared" si="68"/>
        <v>0</v>
      </c>
      <c r="C276" s="5">
        <f t="shared" si="65"/>
        <v>0</v>
      </c>
      <c r="D276" s="6">
        <f t="shared" si="66"/>
        <v>0</v>
      </c>
      <c r="E276" s="4">
        <f t="shared" si="67"/>
        <v>0</v>
      </c>
    </row>
    <row r="277" spans="1:5" x14ac:dyDescent="0.2">
      <c r="A277" s="38">
        <f t="shared" si="64"/>
        <v>268</v>
      </c>
      <c r="B277" s="5">
        <f t="shared" si="68"/>
        <v>0</v>
      </c>
      <c r="C277" s="5">
        <f t="shared" si="65"/>
        <v>0</v>
      </c>
      <c r="D277" s="6">
        <f t="shared" si="66"/>
        <v>0</v>
      </c>
      <c r="E277" s="4">
        <f t="shared" si="67"/>
        <v>0</v>
      </c>
    </row>
    <row r="278" spans="1:5" x14ac:dyDescent="0.2">
      <c r="A278" s="38">
        <f t="shared" si="64"/>
        <v>269</v>
      </c>
      <c r="B278" s="5">
        <f t="shared" si="68"/>
        <v>0</v>
      </c>
      <c r="C278" s="5">
        <f t="shared" si="65"/>
        <v>0</v>
      </c>
      <c r="D278" s="6">
        <f t="shared" si="66"/>
        <v>0</v>
      </c>
      <c r="E278" s="4">
        <f t="shared" si="67"/>
        <v>0</v>
      </c>
    </row>
    <row r="279" spans="1:5" x14ac:dyDescent="0.2">
      <c r="A279" s="38">
        <f t="shared" si="64"/>
        <v>270</v>
      </c>
      <c r="B279" s="5">
        <f t="shared" si="68"/>
        <v>0</v>
      </c>
      <c r="C279" s="5">
        <f t="shared" si="65"/>
        <v>0</v>
      </c>
      <c r="D279" s="6">
        <f t="shared" si="66"/>
        <v>0</v>
      </c>
      <c r="E279" s="4">
        <f t="shared" si="67"/>
        <v>0</v>
      </c>
    </row>
    <row r="280" spans="1:5" x14ac:dyDescent="0.2">
      <c r="A280" s="38">
        <f t="shared" si="64"/>
        <v>271</v>
      </c>
      <c r="B280" s="5">
        <f t="shared" si="68"/>
        <v>0</v>
      </c>
      <c r="C280" s="5">
        <f t="shared" si="65"/>
        <v>0</v>
      </c>
      <c r="D280" s="6">
        <f t="shared" si="66"/>
        <v>0</v>
      </c>
      <c r="E280" s="4">
        <f t="shared" si="67"/>
        <v>0</v>
      </c>
    </row>
    <row r="281" spans="1:5" x14ac:dyDescent="0.2">
      <c r="A281" s="38">
        <f t="shared" si="64"/>
        <v>272</v>
      </c>
      <c r="B281" s="5">
        <f t="shared" si="68"/>
        <v>0</v>
      </c>
      <c r="C281" s="5">
        <f t="shared" si="65"/>
        <v>0</v>
      </c>
      <c r="D281" s="6">
        <f t="shared" si="66"/>
        <v>0</v>
      </c>
      <c r="E281" s="4">
        <f t="shared" si="67"/>
        <v>0</v>
      </c>
    </row>
    <row r="282" spans="1:5" x14ac:dyDescent="0.2">
      <c r="A282" s="38">
        <f t="shared" si="64"/>
        <v>273</v>
      </c>
      <c r="B282" s="5">
        <f t="shared" si="68"/>
        <v>0</v>
      </c>
      <c r="C282" s="5">
        <f t="shared" si="65"/>
        <v>0</v>
      </c>
      <c r="D282" s="6">
        <f t="shared" si="66"/>
        <v>0</v>
      </c>
      <c r="E282" s="4">
        <f t="shared" si="67"/>
        <v>0</v>
      </c>
    </row>
    <row r="283" spans="1:5" x14ac:dyDescent="0.2">
      <c r="A283" s="38">
        <f t="shared" si="64"/>
        <v>274</v>
      </c>
      <c r="B283" s="5">
        <f t="shared" si="68"/>
        <v>0</v>
      </c>
      <c r="C283" s="5">
        <f t="shared" si="65"/>
        <v>0</v>
      </c>
      <c r="D283" s="6">
        <f t="shared" si="66"/>
        <v>0</v>
      </c>
      <c r="E283" s="4">
        <f t="shared" si="67"/>
        <v>0</v>
      </c>
    </row>
    <row r="284" spans="1:5" x14ac:dyDescent="0.2">
      <c r="A284" s="38">
        <f t="shared" si="64"/>
        <v>275</v>
      </c>
      <c r="B284" s="5">
        <f t="shared" si="68"/>
        <v>0</v>
      </c>
      <c r="C284" s="5">
        <f t="shared" si="65"/>
        <v>0</v>
      </c>
      <c r="D284" s="6">
        <f t="shared" si="66"/>
        <v>0</v>
      </c>
      <c r="E284" s="4">
        <f t="shared" si="67"/>
        <v>0</v>
      </c>
    </row>
    <row r="285" spans="1:5" x14ac:dyDescent="0.2">
      <c r="A285" s="38">
        <f t="shared" si="64"/>
        <v>276</v>
      </c>
      <c r="B285" s="5">
        <f t="shared" si="68"/>
        <v>0</v>
      </c>
      <c r="C285" s="5">
        <f t="shared" si="65"/>
        <v>0</v>
      </c>
      <c r="D285" s="6">
        <f t="shared" si="66"/>
        <v>0</v>
      </c>
      <c r="E285" s="4">
        <f t="shared" si="67"/>
        <v>0</v>
      </c>
    </row>
    <row r="286" spans="1:5" x14ac:dyDescent="0.2">
      <c r="A286" s="38">
        <f t="shared" si="64"/>
        <v>277</v>
      </c>
      <c r="B286" s="5">
        <f t="shared" si="68"/>
        <v>0</v>
      </c>
      <c r="C286" s="5">
        <f t="shared" si="65"/>
        <v>0</v>
      </c>
      <c r="D286" s="6">
        <f t="shared" si="66"/>
        <v>0</v>
      </c>
      <c r="E286" s="4">
        <f t="shared" si="67"/>
        <v>0</v>
      </c>
    </row>
    <row r="287" spans="1:5" x14ac:dyDescent="0.2">
      <c r="A287" s="38">
        <f t="shared" si="64"/>
        <v>278</v>
      </c>
      <c r="B287" s="5">
        <f t="shared" si="68"/>
        <v>0</v>
      </c>
      <c r="C287" s="5">
        <f t="shared" si="65"/>
        <v>0</v>
      </c>
      <c r="D287" s="6">
        <f t="shared" si="66"/>
        <v>0</v>
      </c>
      <c r="E287" s="4">
        <f t="shared" si="67"/>
        <v>0</v>
      </c>
    </row>
    <row r="288" spans="1:5" x14ac:dyDescent="0.2">
      <c r="A288" s="38">
        <f t="shared" si="64"/>
        <v>279</v>
      </c>
      <c r="B288" s="5">
        <f t="shared" si="68"/>
        <v>0</v>
      </c>
      <c r="C288" s="5">
        <f t="shared" si="65"/>
        <v>0</v>
      </c>
      <c r="D288" s="6">
        <f t="shared" si="66"/>
        <v>0</v>
      </c>
      <c r="E288" s="4">
        <f t="shared" si="67"/>
        <v>0</v>
      </c>
    </row>
    <row r="289" spans="1:5" x14ac:dyDescent="0.2">
      <c r="A289" s="38">
        <f t="shared" si="64"/>
        <v>280</v>
      </c>
      <c r="B289" s="5">
        <f t="shared" si="68"/>
        <v>0</v>
      </c>
      <c r="C289" s="5">
        <f t="shared" si="65"/>
        <v>0</v>
      </c>
      <c r="D289" s="6">
        <f t="shared" si="66"/>
        <v>0</v>
      </c>
      <c r="E289" s="4">
        <f t="shared" si="67"/>
        <v>0</v>
      </c>
    </row>
    <row r="290" spans="1:5" x14ac:dyDescent="0.2">
      <c r="A290" s="38">
        <f t="shared" si="64"/>
        <v>281</v>
      </c>
      <c r="B290" s="5">
        <f t="shared" si="68"/>
        <v>0</v>
      </c>
      <c r="C290" s="5">
        <f t="shared" si="65"/>
        <v>0</v>
      </c>
      <c r="D290" s="6">
        <f t="shared" si="66"/>
        <v>0</v>
      </c>
      <c r="E290" s="4">
        <f t="shared" si="67"/>
        <v>0</v>
      </c>
    </row>
    <row r="291" spans="1:5" x14ac:dyDescent="0.2">
      <c r="A291" s="38">
        <f t="shared" si="64"/>
        <v>282</v>
      </c>
      <c r="B291" s="5">
        <f t="shared" si="68"/>
        <v>0</v>
      </c>
      <c r="C291" s="5">
        <f t="shared" si="65"/>
        <v>0</v>
      </c>
      <c r="D291" s="6">
        <f t="shared" si="66"/>
        <v>0</v>
      </c>
      <c r="E291" s="4">
        <f t="shared" si="67"/>
        <v>0</v>
      </c>
    </row>
    <row r="292" spans="1:5" x14ac:dyDescent="0.2">
      <c r="A292" s="38">
        <f t="shared" si="64"/>
        <v>283</v>
      </c>
      <c r="B292" s="5">
        <f t="shared" si="68"/>
        <v>0</v>
      </c>
      <c r="C292" s="5">
        <f t="shared" si="65"/>
        <v>0</v>
      </c>
      <c r="D292" s="6">
        <f t="shared" si="66"/>
        <v>0</v>
      </c>
      <c r="E292" s="4">
        <f t="shared" si="67"/>
        <v>0</v>
      </c>
    </row>
    <row r="293" spans="1:5" x14ac:dyDescent="0.2">
      <c r="A293" s="38">
        <f t="shared" si="64"/>
        <v>284</v>
      </c>
      <c r="B293" s="5">
        <f t="shared" si="68"/>
        <v>0</v>
      </c>
      <c r="C293" s="5">
        <f t="shared" si="65"/>
        <v>0</v>
      </c>
      <c r="D293" s="6">
        <f t="shared" si="66"/>
        <v>0</v>
      </c>
      <c r="E293" s="4">
        <f t="shared" si="67"/>
        <v>0</v>
      </c>
    </row>
    <row r="294" spans="1:5" x14ac:dyDescent="0.2">
      <c r="A294" s="38">
        <f t="shared" si="64"/>
        <v>285</v>
      </c>
      <c r="B294" s="5">
        <f t="shared" si="68"/>
        <v>0</v>
      </c>
      <c r="C294" s="5">
        <f t="shared" si="65"/>
        <v>0</v>
      </c>
      <c r="D294" s="6">
        <f t="shared" si="66"/>
        <v>0</v>
      </c>
      <c r="E294" s="4">
        <f t="shared" si="67"/>
        <v>0</v>
      </c>
    </row>
    <row r="295" spans="1:5" x14ac:dyDescent="0.2">
      <c r="A295" s="38">
        <f t="shared" si="64"/>
        <v>286</v>
      </c>
      <c r="B295" s="5">
        <f t="shared" si="68"/>
        <v>0</v>
      </c>
      <c r="C295" s="5">
        <f t="shared" si="65"/>
        <v>0</v>
      </c>
      <c r="D295" s="6">
        <f t="shared" si="66"/>
        <v>0</v>
      </c>
      <c r="E295" s="4">
        <f t="shared" si="67"/>
        <v>0</v>
      </c>
    </row>
    <row r="296" spans="1:5" x14ac:dyDescent="0.2">
      <c r="A296" s="38">
        <f t="shared" si="64"/>
        <v>287</v>
      </c>
      <c r="B296" s="5">
        <f t="shared" si="68"/>
        <v>0</v>
      </c>
      <c r="C296" s="5">
        <f t="shared" si="65"/>
        <v>0</v>
      </c>
      <c r="D296" s="6">
        <f t="shared" si="66"/>
        <v>0</v>
      </c>
      <c r="E296" s="4">
        <f t="shared" si="67"/>
        <v>0</v>
      </c>
    </row>
    <row r="297" spans="1:5" x14ac:dyDescent="0.2">
      <c r="A297" s="38">
        <f t="shared" si="64"/>
        <v>288</v>
      </c>
      <c r="B297" s="5">
        <f t="shared" si="68"/>
        <v>0</v>
      </c>
      <c r="C297" s="5">
        <f t="shared" si="65"/>
        <v>0</v>
      </c>
      <c r="D297" s="6">
        <f t="shared" si="66"/>
        <v>0</v>
      </c>
      <c r="E297" s="4">
        <f t="shared" si="67"/>
        <v>0</v>
      </c>
    </row>
    <row r="298" spans="1:5" x14ac:dyDescent="0.2">
      <c r="A298" s="38">
        <f t="shared" si="64"/>
        <v>289</v>
      </c>
      <c r="B298" s="5">
        <f t="shared" si="68"/>
        <v>0</v>
      </c>
      <c r="C298" s="5">
        <f t="shared" si="65"/>
        <v>0</v>
      </c>
      <c r="D298" s="6">
        <f t="shared" si="66"/>
        <v>0</v>
      </c>
      <c r="E298" s="4">
        <f t="shared" si="67"/>
        <v>0</v>
      </c>
    </row>
    <row r="299" spans="1:5" x14ac:dyDescent="0.2">
      <c r="A299" s="38">
        <f t="shared" si="64"/>
        <v>290</v>
      </c>
      <c r="B299" s="5">
        <f t="shared" si="68"/>
        <v>0</v>
      </c>
      <c r="C299" s="5">
        <f t="shared" si="65"/>
        <v>0</v>
      </c>
      <c r="D299" s="6">
        <f t="shared" si="66"/>
        <v>0</v>
      </c>
      <c r="E299" s="4">
        <f t="shared" si="67"/>
        <v>0</v>
      </c>
    </row>
    <row r="300" spans="1:5" x14ac:dyDescent="0.2">
      <c r="A300" s="38">
        <f t="shared" si="64"/>
        <v>291</v>
      </c>
      <c r="B300" s="5">
        <f t="shared" si="68"/>
        <v>0</v>
      </c>
      <c r="C300" s="5">
        <f t="shared" si="65"/>
        <v>0</v>
      </c>
      <c r="D300" s="6">
        <f t="shared" si="66"/>
        <v>0</v>
      </c>
      <c r="E300" s="4">
        <f t="shared" si="67"/>
        <v>0</v>
      </c>
    </row>
    <row r="301" spans="1:5" x14ac:dyDescent="0.2">
      <c r="A301" s="38">
        <f t="shared" si="64"/>
        <v>292</v>
      </c>
      <c r="B301" s="5">
        <f t="shared" si="68"/>
        <v>0</v>
      </c>
      <c r="C301" s="5">
        <f t="shared" si="65"/>
        <v>0</v>
      </c>
      <c r="D301" s="6">
        <f t="shared" si="66"/>
        <v>0</v>
      </c>
      <c r="E301" s="4">
        <f t="shared" si="67"/>
        <v>0</v>
      </c>
    </row>
    <row r="302" spans="1:5" x14ac:dyDescent="0.2">
      <c r="A302" s="38">
        <f t="shared" si="64"/>
        <v>293</v>
      </c>
      <c r="B302" s="5">
        <f t="shared" si="68"/>
        <v>0</v>
      </c>
      <c r="C302" s="5">
        <f t="shared" si="65"/>
        <v>0</v>
      </c>
      <c r="D302" s="6">
        <f t="shared" si="66"/>
        <v>0</v>
      </c>
      <c r="E302" s="4">
        <f t="shared" si="67"/>
        <v>0</v>
      </c>
    </row>
    <row r="303" spans="1:5" x14ac:dyDescent="0.2">
      <c r="A303" s="38">
        <f t="shared" si="64"/>
        <v>294</v>
      </c>
      <c r="B303" s="5">
        <f t="shared" si="68"/>
        <v>0</v>
      </c>
      <c r="C303" s="5">
        <f t="shared" si="65"/>
        <v>0</v>
      </c>
      <c r="D303" s="6">
        <f t="shared" si="66"/>
        <v>0</v>
      </c>
      <c r="E303" s="4">
        <f t="shared" si="67"/>
        <v>0</v>
      </c>
    </row>
    <row r="304" spans="1:5" x14ac:dyDescent="0.2">
      <c r="A304" s="38">
        <f t="shared" si="64"/>
        <v>295</v>
      </c>
      <c r="B304" s="5">
        <f t="shared" si="68"/>
        <v>0</v>
      </c>
      <c r="C304" s="5">
        <f t="shared" si="65"/>
        <v>0</v>
      </c>
      <c r="D304" s="6">
        <f t="shared" si="66"/>
        <v>0</v>
      </c>
      <c r="E304" s="4">
        <f t="shared" si="67"/>
        <v>0</v>
      </c>
    </row>
    <row r="305" spans="1:5" x14ac:dyDescent="0.2">
      <c r="A305" s="38">
        <f t="shared" si="64"/>
        <v>296</v>
      </c>
      <c r="B305" s="5">
        <f t="shared" si="68"/>
        <v>0</v>
      </c>
      <c r="C305" s="5">
        <f t="shared" si="65"/>
        <v>0</v>
      </c>
      <c r="D305" s="6">
        <f t="shared" si="66"/>
        <v>0</v>
      </c>
      <c r="E305" s="4">
        <f t="shared" si="67"/>
        <v>0</v>
      </c>
    </row>
    <row r="306" spans="1:5" x14ac:dyDescent="0.2">
      <c r="A306" s="38">
        <f t="shared" si="64"/>
        <v>297</v>
      </c>
      <c r="B306" s="5">
        <f t="shared" si="68"/>
        <v>0</v>
      </c>
      <c r="C306" s="5">
        <f t="shared" si="65"/>
        <v>0</v>
      </c>
      <c r="D306" s="6">
        <f t="shared" si="66"/>
        <v>0</v>
      </c>
      <c r="E306" s="4">
        <f t="shared" si="67"/>
        <v>0</v>
      </c>
    </row>
    <row r="307" spans="1:5" x14ac:dyDescent="0.2">
      <c r="A307" s="38">
        <f t="shared" si="64"/>
        <v>298</v>
      </c>
      <c r="B307" s="5">
        <f t="shared" si="68"/>
        <v>0</v>
      </c>
      <c r="C307" s="5">
        <f t="shared" si="65"/>
        <v>0</v>
      </c>
      <c r="D307" s="6">
        <f t="shared" si="66"/>
        <v>0</v>
      </c>
      <c r="E307" s="4">
        <f t="shared" si="67"/>
        <v>0</v>
      </c>
    </row>
    <row r="308" spans="1:5" x14ac:dyDescent="0.2">
      <c r="A308" s="38">
        <f t="shared" si="64"/>
        <v>299</v>
      </c>
      <c r="B308" s="5">
        <f t="shared" si="68"/>
        <v>0</v>
      </c>
      <c r="C308" s="5">
        <f t="shared" si="65"/>
        <v>0</v>
      </c>
      <c r="D308" s="6">
        <f t="shared" si="66"/>
        <v>0</v>
      </c>
      <c r="E308" s="4">
        <f t="shared" si="67"/>
        <v>0</v>
      </c>
    </row>
    <row r="309" spans="1:5" x14ac:dyDescent="0.2">
      <c r="A309" s="38">
        <f t="shared" si="64"/>
        <v>300</v>
      </c>
      <c r="B309" s="5">
        <f t="shared" si="68"/>
        <v>0</v>
      </c>
      <c r="C309" s="5">
        <f t="shared" si="65"/>
        <v>0</v>
      </c>
      <c r="D309" s="6">
        <f t="shared" si="66"/>
        <v>0</v>
      </c>
      <c r="E309" s="4">
        <f t="shared" si="67"/>
        <v>0</v>
      </c>
    </row>
    <row r="310" spans="1:5" x14ac:dyDescent="0.2">
      <c r="A310" s="38">
        <f t="shared" si="64"/>
        <v>301</v>
      </c>
      <c r="B310" s="5">
        <f t="shared" si="68"/>
        <v>0</v>
      </c>
      <c r="C310" s="5">
        <f t="shared" si="65"/>
        <v>0</v>
      </c>
      <c r="D310" s="6">
        <f t="shared" si="66"/>
        <v>0</v>
      </c>
      <c r="E310" s="4">
        <f t="shared" si="67"/>
        <v>0</v>
      </c>
    </row>
    <row r="311" spans="1:5" x14ac:dyDescent="0.2">
      <c r="A311" s="38">
        <f t="shared" si="64"/>
        <v>302</v>
      </c>
      <c r="B311" s="5">
        <f t="shared" si="68"/>
        <v>0</v>
      </c>
      <c r="C311" s="5">
        <f t="shared" si="65"/>
        <v>0</v>
      </c>
      <c r="D311" s="6">
        <f t="shared" si="66"/>
        <v>0</v>
      </c>
      <c r="E311" s="4">
        <f t="shared" si="67"/>
        <v>0</v>
      </c>
    </row>
    <row r="312" spans="1:5" x14ac:dyDescent="0.2">
      <c r="A312" s="38">
        <f t="shared" si="64"/>
        <v>303</v>
      </c>
      <c r="B312" s="5">
        <f t="shared" si="68"/>
        <v>0</v>
      </c>
      <c r="C312" s="5">
        <f t="shared" si="65"/>
        <v>0</v>
      </c>
      <c r="D312" s="6">
        <f t="shared" si="66"/>
        <v>0</v>
      </c>
      <c r="E312" s="4">
        <f t="shared" si="67"/>
        <v>0</v>
      </c>
    </row>
    <row r="313" spans="1:5" x14ac:dyDescent="0.2">
      <c r="A313" s="38">
        <f t="shared" si="64"/>
        <v>304</v>
      </c>
      <c r="B313" s="5">
        <f t="shared" si="68"/>
        <v>0</v>
      </c>
      <c r="C313" s="5">
        <f t="shared" si="65"/>
        <v>0</v>
      </c>
      <c r="D313" s="6">
        <f t="shared" si="66"/>
        <v>0</v>
      </c>
      <c r="E313" s="4">
        <f t="shared" si="67"/>
        <v>0</v>
      </c>
    </row>
    <row r="314" spans="1:5" x14ac:dyDescent="0.2">
      <c r="A314" s="38">
        <f t="shared" si="64"/>
        <v>305</v>
      </c>
      <c r="B314" s="5">
        <f t="shared" si="68"/>
        <v>0</v>
      </c>
      <c r="C314" s="5">
        <f t="shared" si="65"/>
        <v>0</v>
      </c>
      <c r="D314" s="6">
        <f t="shared" si="66"/>
        <v>0</v>
      </c>
      <c r="E314" s="4">
        <f t="shared" si="67"/>
        <v>0</v>
      </c>
    </row>
    <row r="315" spans="1:5" x14ac:dyDescent="0.2">
      <c r="A315" s="38">
        <f t="shared" si="64"/>
        <v>306</v>
      </c>
      <c r="B315" s="5">
        <f t="shared" si="68"/>
        <v>0</v>
      </c>
      <c r="C315" s="5">
        <f t="shared" si="65"/>
        <v>0</v>
      </c>
      <c r="D315" s="6">
        <f t="shared" si="66"/>
        <v>0</v>
      </c>
      <c r="E315" s="4">
        <f t="shared" si="67"/>
        <v>0</v>
      </c>
    </row>
    <row r="316" spans="1:5" x14ac:dyDescent="0.2">
      <c r="A316" s="38">
        <f t="shared" si="64"/>
        <v>307</v>
      </c>
      <c r="B316" s="5">
        <f t="shared" si="68"/>
        <v>0</v>
      </c>
      <c r="C316" s="5">
        <f t="shared" si="65"/>
        <v>0</v>
      </c>
      <c r="D316" s="6">
        <f t="shared" si="66"/>
        <v>0</v>
      </c>
      <c r="E316" s="4">
        <f t="shared" si="67"/>
        <v>0</v>
      </c>
    </row>
    <row r="317" spans="1:5" x14ac:dyDescent="0.2">
      <c r="A317" s="38">
        <f t="shared" si="64"/>
        <v>308</v>
      </c>
      <c r="B317" s="5">
        <f t="shared" si="68"/>
        <v>0</v>
      </c>
      <c r="C317" s="5">
        <f t="shared" si="65"/>
        <v>0</v>
      </c>
      <c r="D317" s="6">
        <f t="shared" si="66"/>
        <v>0</v>
      </c>
      <c r="E317" s="4">
        <f t="shared" si="67"/>
        <v>0</v>
      </c>
    </row>
    <row r="318" spans="1:5" x14ac:dyDescent="0.2">
      <c r="A318" s="38">
        <f t="shared" si="64"/>
        <v>309</v>
      </c>
      <c r="B318" s="5">
        <f t="shared" si="68"/>
        <v>0</v>
      </c>
      <c r="C318" s="5">
        <f t="shared" si="65"/>
        <v>0</v>
      </c>
      <c r="D318" s="6">
        <f t="shared" si="66"/>
        <v>0</v>
      </c>
      <c r="E318" s="4">
        <f t="shared" si="67"/>
        <v>0</v>
      </c>
    </row>
    <row r="319" spans="1:5" x14ac:dyDescent="0.2">
      <c r="A319" s="38">
        <f t="shared" ref="A319:A369" si="69">1+A318</f>
        <v>310</v>
      </c>
      <c r="B319" s="5">
        <f t="shared" si="68"/>
        <v>0</v>
      </c>
      <c r="C319" s="5">
        <f t="shared" ref="C319:C369" si="70">E318*$C$5/$C$6</f>
        <v>0</v>
      </c>
      <c r="D319" s="6">
        <f t="shared" ref="D319:D369" si="71">B319-C319</f>
        <v>0</v>
      </c>
      <c r="E319" s="4">
        <f t="shared" ref="E319:E369" si="72">E318-D319</f>
        <v>0</v>
      </c>
    </row>
    <row r="320" spans="1:5" x14ac:dyDescent="0.2">
      <c r="A320" s="38">
        <f t="shared" si="69"/>
        <v>311</v>
      </c>
      <c r="B320" s="5">
        <f t="shared" si="68"/>
        <v>0</v>
      </c>
      <c r="C320" s="5">
        <f t="shared" si="70"/>
        <v>0</v>
      </c>
      <c r="D320" s="6">
        <f t="shared" si="71"/>
        <v>0</v>
      </c>
      <c r="E320" s="4">
        <f t="shared" si="72"/>
        <v>0</v>
      </c>
    </row>
    <row r="321" spans="1:5" x14ac:dyDescent="0.2">
      <c r="A321" s="38">
        <f t="shared" si="69"/>
        <v>312</v>
      </c>
      <c r="B321" s="5">
        <f t="shared" si="68"/>
        <v>0</v>
      </c>
      <c r="C321" s="5">
        <f t="shared" si="70"/>
        <v>0</v>
      </c>
      <c r="D321" s="6">
        <f t="shared" si="71"/>
        <v>0</v>
      </c>
      <c r="E321" s="4">
        <f t="shared" si="72"/>
        <v>0</v>
      </c>
    </row>
    <row r="322" spans="1:5" x14ac:dyDescent="0.2">
      <c r="A322" s="38">
        <f t="shared" si="69"/>
        <v>313</v>
      </c>
      <c r="B322" s="5">
        <f t="shared" si="68"/>
        <v>0</v>
      </c>
      <c r="C322" s="5">
        <f t="shared" si="70"/>
        <v>0</v>
      </c>
      <c r="D322" s="6">
        <f t="shared" si="71"/>
        <v>0</v>
      </c>
      <c r="E322" s="4">
        <f t="shared" si="72"/>
        <v>0</v>
      </c>
    </row>
    <row r="323" spans="1:5" x14ac:dyDescent="0.2">
      <c r="A323" s="38">
        <f t="shared" si="69"/>
        <v>314</v>
      </c>
      <c r="B323" s="5">
        <f t="shared" si="68"/>
        <v>0</v>
      </c>
      <c r="C323" s="5">
        <f t="shared" si="70"/>
        <v>0</v>
      </c>
      <c r="D323" s="6">
        <f t="shared" si="71"/>
        <v>0</v>
      </c>
      <c r="E323" s="4">
        <f t="shared" si="72"/>
        <v>0</v>
      </c>
    </row>
    <row r="324" spans="1:5" x14ac:dyDescent="0.2">
      <c r="A324" s="38">
        <f t="shared" si="69"/>
        <v>315</v>
      </c>
      <c r="B324" s="5">
        <f t="shared" si="68"/>
        <v>0</v>
      </c>
      <c r="C324" s="5">
        <f t="shared" si="70"/>
        <v>0</v>
      </c>
      <c r="D324" s="6">
        <f t="shared" si="71"/>
        <v>0</v>
      </c>
      <c r="E324" s="4">
        <f t="shared" si="72"/>
        <v>0</v>
      </c>
    </row>
    <row r="325" spans="1:5" x14ac:dyDescent="0.2">
      <c r="A325" s="38">
        <f t="shared" si="69"/>
        <v>316</v>
      </c>
      <c r="B325" s="5">
        <f t="shared" si="68"/>
        <v>0</v>
      </c>
      <c r="C325" s="5">
        <f t="shared" si="70"/>
        <v>0</v>
      </c>
      <c r="D325" s="6">
        <f t="shared" si="71"/>
        <v>0</v>
      </c>
      <c r="E325" s="4">
        <f t="shared" si="72"/>
        <v>0</v>
      </c>
    </row>
    <row r="326" spans="1:5" x14ac:dyDescent="0.2">
      <c r="A326" s="38">
        <f t="shared" si="69"/>
        <v>317</v>
      </c>
      <c r="B326" s="5">
        <f t="shared" si="68"/>
        <v>0</v>
      </c>
      <c r="C326" s="5">
        <f t="shared" si="70"/>
        <v>0</v>
      </c>
      <c r="D326" s="6">
        <f t="shared" si="71"/>
        <v>0</v>
      </c>
      <c r="E326" s="4">
        <f t="shared" si="72"/>
        <v>0</v>
      </c>
    </row>
    <row r="327" spans="1:5" x14ac:dyDescent="0.2">
      <c r="A327" s="38">
        <f t="shared" si="69"/>
        <v>318</v>
      </c>
      <c r="B327" s="5">
        <f t="shared" si="68"/>
        <v>0</v>
      </c>
      <c r="C327" s="5">
        <f t="shared" si="70"/>
        <v>0</v>
      </c>
      <c r="D327" s="6">
        <f t="shared" si="71"/>
        <v>0</v>
      </c>
      <c r="E327" s="4">
        <f t="shared" si="72"/>
        <v>0</v>
      </c>
    </row>
    <row r="328" spans="1:5" x14ac:dyDescent="0.2">
      <c r="A328" s="38">
        <f t="shared" si="69"/>
        <v>319</v>
      </c>
      <c r="B328" s="5">
        <f t="shared" si="68"/>
        <v>0</v>
      </c>
      <c r="C328" s="5">
        <f t="shared" si="70"/>
        <v>0</v>
      </c>
      <c r="D328" s="6">
        <f t="shared" si="71"/>
        <v>0</v>
      </c>
      <c r="E328" s="4">
        <f t="shared" si="72"/>
        <v>0</v>
      </c>
    </row>
    <row r="329" spans="1:5" x14ac:dyDescent="0.2">
      <c r="A329" s="38">
        <f t="shared" si="69"/>
        <v>320</v>
      </c>
      <c r="B329" s="5">
        <f t="shared" si="68"/>
        <v>0</v>
      </c>
      <c r="C329" s="5">
        <f t="shared" si="70"/>
        <v>0</v>
      </c>
      <c r="D329" s="6">
        <f t="shared" si="71"/>
        <v>0</v>
      </c>
      <c r="E329" s="4">
        <f t="shared" si="72"/>
        <v>0</v>
      </c>
    </row>
    <row r="330" spans="1:5" x14ac:dyDescent="0.2">
      <c r="A330" s="38">
        <f t="shared" si="69"/>
        <v>321</v>
      </c>
      <c r="B330" s="5">
        <f t="shared" ref="B330:B369" si="73">$F$5</f>
        <v>0</v>
      </c>
      <c r="C330" s="5">
        <f t="shared" si="70"/>
        <v>0</v>
      </c>
      <c r="D330" s="6">
        <f t="shared" si="71"/>
        <v>0</v>
      </c>
      <c r="E330" s="4">
        <f t="shared" si="72"/>
        <v>0</v>
      </c>
    </row>
    <row r="331" spans="1:5" x14ac:dyDescent="0.2">
      <c r="A331" s="38">
        <f t="shared" si="69"/>
        <v>322</v>
      </c>
      <c r="B331" s="5">
        <f t="shared" si="73"/>
        <v>0</v>
      </c>
      <c r="C331" s="5">
        <f t="shared" si="70"/>
        <v>0</v>
      </c>
      <c r="D331" s="6">
        <f t="shared" si="71"/>
        <v>0</v>
      </c>
      <c r="E331" s="4">
        <f t="shared" si="72"/>
        <v>0</v>
      </c>
    </row>
    <row r="332" spans="1:5" x14ac:dyDescent="0.2">
      <c r="A332" s="38">
        <f t="shared" si="69"/>
        <v>323</v>
      </c>
      <c r="B332" s="5">
        <f t="shared" si="73"/>
        <v>0</v>
      </c>
      <c r="C332" s="5">
        <f t="shared" si="70"/>
        <v>0</v>
      </c>
      <c r="D332" s="6">
        <f t="shared" si="71"/>
        <v>0</v>
      </c>
      <c r="E332" s="4">
        <f t="shared" si="72"/>
        <v>0</v>
      </c>
    </row>
    <row r="333" spans="1:5" x14ac:dyDescent="0.2">
      <c r="A333" s="38">
        <f t="shared" si="69"/>
        <v>324</v>
      </c>
      <c r="B333" s="5">
        <f t="shared" si="73"/>
        <v>0</v>
      </c>
      <c r="C333" s="5">
        <f t="shared" si="70"/>
        <v>0</v>
      </c>
      <c r="D333" s="6">
        <f t="shared" si="71"/>
        <v>0</v>
      </c>
      <c r="E333" s="4">
        <f t="shared" si="72"/>
        <v>0</v>
      </c>
    </row>
    <row r="334" spans="1:5" x14ac:dyDescent="0.2">
      <c r="A334" s="38">
        <f t="shared" si="69"/>
        <v>325</v>
      </c>
      <c r="B334" s="5">
        <f t="shared" si="73"/>
        <v>0</v>
      </c>
      <c r="C334" s="5">
        <f t="shared" si="70"/>
        <v>0</v>
      </c>
      <c r="D334" s="6">
        <f t="shared" si="71"/>
        <v>0</v>
      </c>
      <c r="E334" s="4">
        <f t="shared" si="72"/>
        <v>0</v>
      </c>
    </row>
    <row r="335" spans="1:5" x14ac:dyDescent="0.2">
      <c r="A335" s="38">
        <f t="shared" si="69"/>
        <v>326</v>
      </c>
      <c r="B335" s="5">
        <f t="shared" si="73"/>
        <v>0</v>
      </c>
      <c r="C335" s="5">
        <f t="shared" si="70"/>
        <v>0</v>
      </c>
      <c r="D335" s="6">
        <f t="shared" si="71"/>
        <v>0</v>
      </c>
      <c r="E335" s="4">
        <f t="shared" si="72"/>
        <v>0</v>
      </c>
    </row>
    <row r="336" spans="1:5" x14ac:dyDescent="0.2">
      <c r="A336" s="38">
        <f t="shared" si="69"/>
        <v>327</v>
      </c>
      <c r="B336" s="5">
        <f t="shared" si="73"/>
        <v>0</v>
      </c>
      <c r="C336" s="5">
        <f t="shared" si="70"/>
        <v>0</v>
      </c>
      <c r="D336" s="6">
        <f t="shared" si="71"/>
        <v>0</v>
      </c>
      <c r="E336" s="4">
        <f t="shared" si="72"/>
        <v>0</v>
      </c>
    </row>
    <row r="337" spans="1:5" x14ac:dyDescent="0.2">
      <c r="A337" s="38">
        <f t="shared" si="69"/>
        <v>328</v>
      </c>
      <c r="B337" s="5">
        <f t="shared" si="73"/>
        <v>0</v>
      </c>
      <c r="C337" s="5">
        <f t="shared" si="70"/>
        <v>0</v>
      </c>
      <c r="D337" s="6">
        <f t="shared" si="71"/>
        <v>0</v>
      </c>
      <c r="E337" s="4">
        <f t="shared" si="72"/>
        <v>0</v>
      </c>
    </row>
    <row r="338" spans="1:5" x14ac:dyDescent="0.2">
      <c r="A338" s="38">
        <f t="shared" si="69"/>
        <v>329</v>
      </c>
      <c r="B338" s="5">
        <f t="shared" si="73"/>
        <v>0</v>
      </c>
      <c r="C338" s="5">
        <f t="shared" si="70"/>
        <v>0</v>
      </c>
      <c r="D338" s="6">
        <f t="shared" si="71"/>
        <v>0</v>
      </c>
      <c r="E338" s="4">
        <f t="shared" si="72"/>
        <v>0</v>
      </c>
    </row>
    <row r="339" spans="1:5" x14ac:dyDescent="0.2">
      <c r="A339" s="38">
        <f t="shared" si="69"/>
        <v>330</v>
      </c>
      <c r="B339" s="5">
        <f t="shared" si="73"/>
        <v>0</v>
      </c>
      <c r="C339" s="5">
        <f t="shared" si="70"/>
        <v>0</v>
      </c>
      <c r="D339" s="6">
        <f t="shared" si="71"/>
        <v>0</v>
      </c>
      <c r="E339" s="4">
        <f t="shared" si="72"/>
        <v>0</v>
      </c>
    </row>
    <row r="340" spans="1:5" x14ac:dyDescent="0.2">
      <c r="A340" s="38">
        <f t="shared" si="69"/>
        <v>331</v>
      </c>
      <c r="B340" s="5">
        <f t="shared" si="73"/>
        <v>0</v>
      </c>
      <c r="C340" s="5">
        <f t="shared" si="70"/>
        <v>0</v>
      </c>
      <c r="D340" s="6">
        <f t="shared" si="71"/>
        <v>0</v>
      </c>
      <c r="E340" s="4">
        <f t="shared" si="72"/>
        <v>0</v>
      </c>
    </row>
    <row r="341" spans="1:5" x14ac:dyDescent="0.2">
      <c r="A341" s="38">
        <f t="shared" si="69"/>
        <v>332</v>
      </c>
      <c r="B341" s="5">
        <f t="shared" si="73"/>
        <v>0</v>
      </c>
      <c r="C341" s="5">
        <f t="shared" si="70"/>
        <v>0</v>
      </c>
      <c r="D341" s="6">
        <f t="shared" si="71"/>
        <v>0</v>
      </c>
      <c r="E341" s="4">
        <f t="shared" si="72"/>
        <v>0</v>
      </c>
    </row>
    <row r="342" spans="1:5" x14ac:dyDescent="0.2">
      <c r="A342" s="38">
        <f t="shared" si="69"/>
        <v>333</v>
      </c>
      <c r="B342" s="5">
        <f t="shared" si="73"/>
        <v>0</v>
      </c>
      <c r="C342" s="5">
        <f t="shared" si="70"/>
        <v>0</v>
      </c>
      <c r="D342" s="6">
        <f t="shared" si="71"/>
        <v>0</v>
      </c>
      <c r="E342" s="4">
        <f t="shared" si="72"/>
        <v>0</v>
      </c>
    </row>
    <row r="343" spans="1:5" x14ac:dyDescent="0.2">
      <c r="A343" s="38">
        <f t="shared" si="69"/>
        <v>334</v>
      </c>
      <c r="B343" s="5">
        <f t="shared" si="73"/>
        <v>0</v>
      </c>
      <c r="C343" s="5">
        <f t="shared" si="70"/>
        <v>0</v>
      </c>
      <c r="D343" s="6">
        <f t="shared" si="71"/>
        <v>0</v>
      </c>
      <c r="E343" s="4">
        <f t="shared" si="72"/>
        <v>0</v>
      </c>
    </row>
    <row r="344" spans="1:5" x14ac:dyDescent="0.2">
      <c r="A344" s="38">
        <f t="shared" si="69"/>
        <v>335</v>
      </c>
      <c r="B344" s="5">
        <f t="shared" si="73"/>
        <v>0</v>
      </c>
      <c r="C344" s="5">
        <f t="shared" si="70"/>
        <v>0</v>
      </c>
      <c r="D344" s="6">
        <f t="shared" si="71"/>
        <v>0</v>
      </c>
      <c r="E344" s="4">
        <f t="shared" si="72"/>
        <v>0</v>
      </c>
    </row>
    <row r="345" spans="1:5" x14ac:dyDescent="0.2">
      <c r="A345" s="38">
        <f t="shared" si="69"/>
        <v>336</v>
      </c>
      <c r="B345" s="5">
        <f t="shared" si="73"/>
        <v>0</v>
      </c>
      <c r="C345" s="5">
        <f t="shared" si="70"/>
        <v>0</v>
      </c>
      <c r="D345" s="6">
        <f t="shared" si="71"/>
        <v>0</v>
      </c>
      <c r="E345" s="4">
        <f t="shared" si="72"/>
        <v>0</v>
      </c>
    </row>
    <row r="346" spans="1:5" x14ac:dyDescent="0.2">
      <c r="A346" s="38">
        <f t="shared" si="69"/>
        <v>337</v>
      </c>
      <c r="B346" s="5">
        <f t="shared" si="73"/>
        <v>0</v>
      </c>
      <c r="C346" s="5">
        <f t="shared" si="70"/>
        <v>0</v>
      </c>
      <c r="D346" s="6">
        <f t="shared" si="71"/>
        <v>0</v>
      </c>
      <c r="E346" s="4">
        <f t="shared" si="72"/>
        <v>0</v>
      </c>
    </row>
    <row r="347" spans="1:5" x14ac:dyDescent="0.2">
      <c r="A347" s="38">
        <f t="shared" si="69"/>
        <v>338</v>
      </c>
      <c r="B347" s="5">
        <f t="shared" si="73"/>
        <v>0</v>
      </c>
      <c r="C347" s="5">
        <f t="shared" si="70"/>
        <v>0</v>
      </c>
      <c r="D347" s="6">
        <f t="shared" si="71"/>
        <v>0</v>
      </c>
      <c r="E347" s="4">
        <f t="shared" si="72"/>
        <v>0</v>
      </c>
    </row>
    <row r="348" spans="1:5" x14ac:dyDescent="0.2">
      <c r="A348" s="38">
        <f t="shared" si="69"/>
        <v>339</v>
      </c>
      <c r="B348" s="5">
        <f t="shared" si="73"/>
        <v>0</v>
      </c>
      <c r="C348" s="5">
        <f t="shared" si="70"/>
        <v>0</v>
      </c>
      <c r="D348" s="6">
        <f t="shared" si="71"/>
        <v>0</v>
      </c>
      <c r="E348" s="4">
        <f t="shared" si="72"/>
        <v>0</v>
      </c>
    </row>
    <row r="349" spans="1:5" x14ac:dyDescent="0.2">
      <c r="A349" s="38">
        <f t="shared" si="69"/>
        <v>340</v>
      </c>
      <c r="B349" s="5">
        <f t="shared" si="73"/>
        <v>0</v>
      </c>
      <c r="C349" s="5">
        <f t="shared" si="70"/>
        <v>0</v>
      </c>
      <c r="D349" s="6">
        <f t="shared" si="71"/>
        <v>0</v>
      </c>
      <c r="E349" s="4">
        <f t="shared" si="72"/>
        <v>0</v>
      </c>
    </row>
    <row r="350" spans="1:5" x14ac:dyDescent="0.2">
      <c r="A350" s="38">
        <f t="shared" si="69"/>
        <v>341</v>
      </c>
      <c r="B350" s="5">
        <f t="shared" si="73"/>
        <v>0</v>
      </c>
      <c r="C350" s="5">
        <f t="shared" si="70"/>
        <v>0</v>
      </c>
      <c r="D350" s="6">
        <f t="shared" si="71"/>
        <v>0</v>
      </c>
      <c r="E350" s="4">
        <f t="shared" si="72"/>
        <v>0</v>
      </c>
    </row>
    <row r="351" spans="1:5" x14ac:dyDescent="0.2">
      <c r="A351" s="38">
        <f t="shared" si="69"/>
        <v>342</v>
      </c>
      <c r="B351" s="5">
        <f t="shared" si="73"/>
        <v>0</v>
      </c>
      <c r="C351" s="5">
        <f t="shared" si="70"/>
        <v>0</v>
      </c>
      <c r="D351" s="6">
        <f t="shared" si="71"/>
        <v>0</v>
      </c>
      <c r="E351" s="4">
        <f t="shared" si="72"/>
        <v>0</v>
      </c>
    </row>
    <row r="352" spans="1:5" x14ac:dyDescent="0.2">
      <c r="A352" s="38">
        <f t="shared" si="69"/>
        <v>343</v>
      </c>
      <c r="B352" s="5">
        <f t="shared" si="73"/>
        <v>0</v>
      </c>
      <c r="C352" s="5">
        <f t="shared" si="70"/>
        <v>0</v>
      </c>
      <c r="D352" s="6">
        <f t="shared" si="71"/>
        <v>0</v>
      </c>
      <c r="E352" s="4">
        <f t="shared" si="72"/>
        <v>0</v>
      </c>
    </row>
    <row r="353" spans="1:5" x14ac:dyDescent="0.2">
      <c r="A353" s="38">
        <f t="shared" si="69"/>
        <v>344</v>
      </c>
      <c r="B353" s="5">
        <f t="shared" si="73"/>
        <v>0</v>
      </c>
      <c r="C353" s="5">
        <f t="shared" si="70"/>
        <v>0</v>
      </c>
      <c r="D353" s="6">
        <f t="shared" si="71"/>
        <v>0</v>
      </c>
      <c r="E353" s="4">
        <f t="shared" si="72"/>
        <v>0</v>
      </c>
    </row>
    <row r="354" spans="1:5" x14ac:dyDescent="0.2">
      <c r="A354" s="38">
        <f t="shared" si="69"/>
        <v>345</v>
      </c>
      <c r="B354" s="5">
        <f t="shared" si="73"/>
        <v>0</v>
      </c>
      <c r="C354" s="5">
        <f t="shared" si="70"/>
        <v>0</v>
      </c>
      <c r="D354" s="6">
        <f t="shared" si="71"/>
        <v>0</v>
      </c>
      <c r="E354" s="4">
        <f t="shared" si="72"/>
        <v>0</v>
      </c>
    </row>
    <row r="355" spans="1:5" x14ac:dyDescent="0.2">
      <c r="A355" s="38">
        <f t="shared" si="69"/>
        <v>346</v>
      </c>
      <c r="B355" s="5">
        <f t="shared" si="73"/>
        <v>0</v>
      </c>
      <c r="C355" s="5">
        <f t="shared" si="70"/>
        <v>0</v>
      </c>
      <c r="D355" s="6">
        <f t="shared" si="71"/>
        <v>0</v>
      </c>
      <c r="E355" s="4">
        <f t="shared" si="72"/>
        <v>0</v>
      </c>
    </row>
    <row r="356" spans="1:5" x14ac:dyDescent="0.2">
      <c r="A356" s="38">
        <f t="shared" si="69"/>
        <v>347</v>
      </c>
      <c r="B356" s="5">
        <f t="shared" si="73"/>
        <v>0</v>
      </c>
      <c r="C356" s="5">
        <f t="shared" si="70"/>
        <v>0</v>
      </c>
      <c r="D356" s="6">
        <f t="shared" si="71"/>
        <v>0</v>
      </c>
      <c r="E356" s="4">
        <f t="shared" si="72"/>
        <v>0</v>
      </c>
    </row>
    <row r="357" spans="1:5" x14ac:dyDescent="0.2">
      <c r="A357" s="38">
        <f t="shared" si="69"/>
        <v>348</v>
      </c>
      <c r="B357" s="5">
        <f t="shared" si="73"/>
        <v>0</v>
      </c>
      <c r="C357" s="5">
        <f t="shared" si="70"/>
        <v>0</v>
      </c>
      <c r="D357" s="6">
        <f t="shared" si="71"/>
        <v>0</v>
      </c>
      <c r="E357" s="4">
        <f t="shared" si="72"/>
        <v>0</v>
      </c>
    </row>
    <row r="358" spans="1:5" x14ac:dyDescent="0.2">
      <c r="A358" s="38">
        <f t="shared" si="69"/>
        <v>349</v>
      </c>
      <c r="B358" s="5">
        <f t="shared" si="73"/>
        <v>0</v>
      </c>
      <c r="C358" s="5">
        <f t="shared" si="70"/>
        <v>0</v>
      </c>
      <c r="D358" s="6">
        <f t="shared" si="71"/>
        <v>0</v>
      </c>
      <c r="E358" s="4">
        <f t="shared" si="72"/>
        <v>0</v>
      </c>
    </row>
    <row r="359" spans="1:5" x14ac:dyDescent="0.2">
      <c r="A359" s="38">
        <f t="shared" si="69"/>
        <v>350</v>
      </c>
      <c r="B359" s="5">
        <f t="shared" si="73"/>
        <v>0</v>
      </c>
      <c r="C359" s="5">
        <f t="shared" si="70"/>
        <v>0</v>
      </c>
      <c r="D359" s="6">
        <f t="shared" si="71"/>
        <v>0</v>
      </c>
      <c r="E359" s="4">
        <f t="shared" si="72"/>
        <v>0</v>
      </c>
    </row>
    <row r="360" spans="1:5" x14ac:dyDescent="0.2">
      <c r="A360" s="38">
        <f t="shared" si="69"/>
        <v>351</v>
      </c>
      <c r="B360" s="5">
        <f t="shared" si="73"/>
        <v>0</v>
      </c>
      <c r="C360" s="5">
        <f t="shared" si="70"/>
        <v>0</v>
      </c>
      <c r="D360" s="6">
        <f t="shared" si="71"/>
        <v>0</v>
      </c>
      <c r="E360" s="4">
        <f t="shared" si="72"/>
        <v>0</v>
      </c>
    </row>
    <row r="361" spans="1:5" x14ac:dyDescent="0.2">
      <c r="A361" s="38">
        <f t="shared" si="69"/>
        <v>352</v>
      </c>
      <c r="B361" s="5">
        <f t="shared" si="73"/>
        <v>0</v>
      </c>
      <c r="C361" s="5">
        <f t="shared" si="70"/>
        <v>0</v>
      </c>
      <c r="D361" s="6">
        <f t="shared" si="71"/>
        <v>0</v>
      </c>
      <c r="E361" s="4">
        <f t="shared" si="72"/>
        <v>0</v>
      </c>
    </row>
    <row r="362" spans="1:5" x14ac:dyDescent="0.2">
      <c r="A362" s="38">
        <f t="shared" si="69"/>
        <v>353</v>
      </c>
      <c r="B362" s="5">
        <f t="shared" si="73"/>
        <v>0</v>
      </c>
      <c r="C362" s="5">
        <f t="shared" si="70"/>
        <v>0</v>
      </c>
      <c r="D362" s="6">
        <f t="shared" si="71"/>
        <v>0</v>
      </c>
      <c r="E362" s="4">
        <f t="shared" si="72"/>
        <v>0</v>
      </c>
    </row>
    <row r="363" spans="1:5" x14ac:dyDescent="0.2">
      <c r="A363" s="38">
        <f t="shared" si="69"/>
        <v>354</v>
      </c>
      <c r="B363" s="5">
        <f t="shared" si="73"/>
        <v>0</v>
      </c>
      <c r="C363" s="5">
        <f t="shared" si="70"/>
        <v>0</v>
      </c>
      <c r="D363" s="6">
        <f t="shared" si="71"/>
        <v>0</v>
      </c>
      <c r="E363" s="4">
        <f t="shared" si="72"/>
        <v>0</v>
      </c>
    </row>
    <row r="364" spans="1:5" x14ac:dyDescent="0.2">
      <c r="A364" s="38">
        <f t="shared" si="69"/>
        <v>355</v>
      </c>
      <c r="B364" s="5">
        <f t="shared" si="73"/>
        <v>0</v>
      </c>
      <c r="C364" s="5">
        <f t="shared" si="70"/>
        <v>0</v>
      </c>
      <c r="D364" s="6">
        <f t="shared" si="71"/>
        <v>0</v>
      </c>
      <c r="E364" s="4">
        <f t="shared" si="72"/>
        <v>0</v>
      </c>
    </row>
    <row r="365" spans="1:5" x14ac:dyDescent="0.2">
      <c r="A365" s="38">
        <f t="shared" si="69"/>
        <v>356</v>
      </c>
      <c r="B365" s="5">
        <f t="shared" si="73"/>
        <v>0</v>
      </c>
      <c r="C365" s="5">
        <f t="shared" si="70"/>
        <v>0</v>
      </c>
      <c r="D365" s="6">
        <f t="shared" si="71"/>
        <v>0</v>
      </c>
      <c r="E365" s="4">
        <f t="shared" si="72"/>
        <v>0</v>
      </c>
    </row>
    <row r="366" spans="1:5" x14ac:dyDescent="0.2">
      <c r="A366" s="38">
        <f t="shared" si="69"/>
        <v>357</v>
      </c>
      <c r="B366" s="5">
        <f t="shared" si="73"/>
        <v>0</v>
      </c>
      <c r="C366" s="5">
        <f t="shared" si="70"/>
        <v>0</v>
      </c>
      <c r="D366" s="6">
        <f t="shared" si="71"/>
        <v>0</v>
      </c>
      <c r="E366" s="4">
        <f t="shared" si="72"/>
        <v>0</v>
      </c>
    </row>
    <row r="367" spans="1:5" x14ac:dyDescent="0.2">
      <c r="A367" s="38">
        <f t="shared" si="69"/>
        <v>358</v>
      </c>
      <c r="B367" s="5">
        <f t="shared" si="73"/>
        <v>0</v>
      </c>
      <c r="C367" s="5">
        <f t="shared" si="70"/>
        <v>0</v>
      </c>
      <c r="D367" s="6">
        <f t="shared" si="71"/>
        <v>0</v>
      </c>
      <c r="E367" s="4">
        <f t="shared" si="72"/>
        <v>0</v>
      </c>
    </row>
    <row r="368" spans="1:5" x14ac:dyDescent="0.2">
      <c r="A368" s="38">
        <f t="shared" si="69"/>
        <v>359</v>
      </c>
      <c r="B368" s="5">
        <f t="shared" si="73"/>
        <v>0</v>
      </c>
      <c r="C368" s="5">
        <f t="shared" si="70"/>
        <v>0</v>
      </c>
      <c r="D368" s="6">
        <f t="shared" si="71"/>
        <v>0</v>
      </c>
      <c r="E368" s="4">
        <f t="shared" si="72"/>
        <v>0</v>
      </c>
    </row>
    <row r="369" spans="1:5" x14ac:dyDescent="0.2">
      <c r="A369" s="38">
        <f t="shared" si="69"/>
        <v>360</v>
      </c>
      <c r="B369" s="5">
        <f t="shared" si="73"/>
        <v>0</v>
      </c>
      <c r="C369" s="5">
        <f t="shared" si="70"/>
        <v>0</v>
      </c>
      <c r="D369" s="6">
        <f t="shared" si="71"/>
        <v>0</v>
      </c>
      <c r="E369" s="4">
        <f t="shared" si="72"/>
        <v>0</v>
      </c>
    </row>
    <row r="370" spans="1:5" x14ac:dyDescent="0.2">
      <c r="B370" s="7"/>
      <c r="C370" s="5"/>
      <c r="D370" s="6"/>
      <c r="E370" s="4"/>
    </row>
    <row r="371" spans="1:5" x14ac:dyDescent="0.2">
      <c r="B371" s="7"/>
      <c r="C371" s="5"/>
      <c r="D371" s="6"/>
      <c r="E371" s="4"/>
    </row>
  </sheetData>
  <sheetProtection selectLockedCells="1" selectUnlockedCells="1"/>
  <mergeCells count="1">
    <mergeCell ref="A1:D1"/>
  </mergeCells>
  <phoneticPr fontId="0" type="noConversion"/>
  <printOptions gridLines="1" gridLinesSet="0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Sales Forecast</vt:lpstr>
      <vt:lpstr>Cash Flow</vt:lpstr>
      <vt:lpstr>Purchases List</vt:lpstr>
      <vt:lpstr>Payroll</vt:lpstr>
      <vt:lpstr>Marketing Plan</vt:lpstr>
      <vt:lpstr>Income Statement</vt:lpstr>
      <vt:lpstr>Balance Sheet</vt:lpstr>
      <vt:lpstr>Amortization</vt:lpstr>
      <vt:lpstr>'Purchases List'!_Toc288727599</vt:lpstr>
      <vt:lpstr>'Income Statement'!COGS</vt:lpstr>
      <vt:lpstr>'Income Statement'!Gross_Profit</vt:lpstr>
      <vt:lpstr>'Income Statement'!Inventory_Avail</vt:lpstr>
      <vt:lpstr>'Income Statement'!Net_Sales</vt:lpstr>
      <vt:lpstr>'Income Statement'!Op_Income</vt:lpstr>
      <vt:lpstr>'Income Statement'!Operating_Income</vt:lpstr>
      <vt:lpstr>'Balance Sheet'!Print_Area</vt:lpstr>
      <vt:lpstr>'Income Statement'!Print_Area</vt:lpstr>
      <vt:lpstr>'Income Statement'!TemplatePrintArea</vt:lpstr>
      <vt:lpstr>'Income Statement'!Total_Expenses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2009-08-04T16:06:45Z</dcterms:created>
  <dcterms:modified xsi:type="dcterms:W3CDTF">2019-03-29T17:07:46Z</dcterms:modified>
</cp:coreProperties>
</file>